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40" yWindow="120" windowWidth="14805" windowHeight="8010" activeTab="1"/>
  </bookViews>
  <sheets>
    <sheet name="Korumalı Sayfa" sheetId="5" r:id="rId1"/>
    <sheet name="Korumasız Sayfa" sheetId="4" r:id="rId2"/>
  </sheets>
  <calcPr calcId="14562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U18" i="4" l="1"/>
  <c r="P18" i="4"/>
  <c r="M18" i="4"/>
  <c r="T18" i="4"/>
  <c r="O18" i="4"/>
  <c r="K18" i="4"/>
  <c r="U17" i="4"/>
  <c r="P17" i="4"/>
  <c r="M17" i="4"/>
  <c r="T17" i="4"/>
  <c r="O17" i="4"/>
  <c r="K17" i="4"/>
  <c r="J26" i="4" s="1"/>
  <c r="U16" i="4"/>
  <c r="P16" i="4"/>
  <c r="M16" i="4"/>
  <c r="T16" i="4"/>
  <c r="O16" i="4"/>
  <c r="K16" i="4"/>
  <c r="U15" i="4"/>
  <c r="P15" i="4"/>
  <c r="M15" i="4"/>
  <c r="T15" i="4"/>
  <c r="O15" i="4"/>
  <c r="K15" i="4"/>
  <c r="U14" i="4"/>
  <c r="P14" i="4"/>
  <c r="M14" i="4"/>
  <c r="T14" i="4"/>
  <c r="O14" i="4"/>
  <c r="K14" i="4"/>
  <c r="U13" i="4"/>
  <c r="P13" i="4"/>
  <c r="M13" i="4"/>
  <c r="T13" i="4"/>
  <c r="O13" i="4"/>
  <c r="K13" i="4"/>
  <c r="J22" i="4" s="1"/>
  <c r="U12" i="4"/>
  <c r="P12" i="4"/>
  <c r="M12" i="4"/>
  <c r="T12" i="4"/>
  <c r="O12" i="4"/>
  <c r="K12" i="4"/>
  <c r="M11" i="4"/>
  <c r="K11" i="4"/>
  <c r="U10" i="4"/>
  <c r="P10" i="4"/>
  <c r="M10" i="4"/>
  <c r="R10" i="4"/>
  <c r="T10" i="4"/>
  <c r="O10" i="4"/>
  <c r="K10" i="4"/>
  <c r="F25" i="4" s="1"/>
  <c r="U9" i="4"/>
  <c r="P9" i="4"/>
  <c r="M9" i="4"/>
  <c r="F24" i="4" s="1"/>
  <c r="T9" i="4"/>
  <c r="O9" i="4"/>
  <c r="K9" i="4"/>
  <c r="U8" i="4"/>
  <c r="P8" i="4"/>
  <c r="M8" i="4"/>
  <c r="T8" i="4"/>
  <c r="O8" i="4"/>
  <c r="K8" i="4"/>
  <c r="M7" i="4"/>
  <c r="T7" i="4"/>
  <c r="O7" i="4"/>
  <c r="K7" i="4"/>
  <c r="M6" i="4"/>
  <c r="T6" i="4"/>
  <c r="O6" i="4"/>
  <c r="K6" i="4"/>
  <c r="T6" i="5"/>
  <c r="O6" i="5"/>
  <c r="K6" i="5"/>
  <c r="U18" i="5"/>
  <c r="P18" i="5"/>
  <c r="M18" i="5"/>
  <c r="U17" i="5"/>
  <c r="P17" i="5"/>
  <c r="M17" i="5"/>
  <c r="U16" i="5"/>
  <c r="P16" i="5"/>
  <c r="M16" i="5"/>
  <c r="U15" i="5"/>
  <c r="P15" i="5"/>
  <c r="M15" i="5"/>
  <c r="U14" i="5"/>
  <c r="P14" i="5"/>
  <c r="M14" i="5"/>
  <c r="U13" i="5"/>
  <c r="P13" i="5"/>
  <c r="M13" i="5"/>
  <c r="U12" i="5"/>
  <c r="P12" i="5"/>
  <c r="M12" i="5"/>
  <c r="M11" i="5"/>
  <c r="U10" i="5"/>
  <c r="P10" i="5"/>
  <c r="M10" i="5"/>
  <c r="U9" i="5"/>
  <c r="P9" i="5"/>
  <c r="M9" i="5"/>
  <c r="U8" i="5"/>
  <c r="P8" i="5"/>
  <c r="M8" i="5"/>
  <c r="M7" i="5"/>
  <c r="M6" i="5"/>
  <c r="T18" i="5"/>
  <c r="O18" i="5"/>
  <c r="K18" i="5"/>
  <c r="T17" i="5"/>
  <c r="O17" i="5"/>
  <c r="K17" i="5"/>
  <c r="T16" i="5"/>
  <c r="O16" i="5"/>
  <c r="K16" i="5"/>
  <c r="T15" i="5"/>
  <c r="O15" i="5"/>
  <c r="K15" i="5"/>
  <c r="T14" i="5"/>
  <c r="O14" i="5"/>
  <c r="K14" i="5"/>
  <c r="T13" i="5"/>
  <c r="O13" i="5"/>
  <c r="K13" i="5"/>
  <c r="T12" i="5"/>
  <c r="O12" i="5"/>
  <c r="K12" i="5"/>
  <c r="F26" i="5" s="1"/>
  <c r="K11" i="5"/>
  <c r="R10" i="5"/>
  <c r="T10" i="5"/>
  <c r="O10" i="5"/>
  <c r="K10" i="5"/>
  <c r="T9" i="5"/>
  <c r="O9" i="5"/>
  <c r="K9" i="5"/>
  <c r="T8" i="5"/>
  <c r="O8" i="5"/>
  <c r="K8" i="5"/>
  <c r="T7" i="5"/>
  <c r="O7" i="5"/>
  <c r="K7" i="5"/>
  <c r="AD7" i="4"/>
  <c r="AE7" i="4" s="1"/>
  <c r="AD8" i="4"/>
  <c r="AE8" i="4" s="1"/>
  <c r="AD9" i="4"/>
  <c r="AD10" i="4"/>
  <c r="AE10" i="4"/>
  <c r="AD11" i="4"/>
  <c r="AE11" i="4"/>
  <c r="AD12" i="4"/>
  <c r="AE12" i="4" s="1"/>
  <c r="AD13" i="4"/>
  <c r="AE13" i="4" s="1"/>
  <c r="AD14" i="4"/>
  <c r="AE14" i="4"/>
  <c r="AD15" i="4"/>
  <c r="AE15" i="4"/>
  <c r="AD16" i="4"/>
  <c r="AE16" i="4"/>
  <c r="AD17" i="4"/>
  <c r="AD18" i="4"/>
  <c r="AE18" i="4" s="1"/>
  <c r="AE9" i="4"/>
  <c r="AE17" i="4"/>
  <c r="AD6" i="4"/>
  <c r="AE6" i="4" s="1"/>
  <c r="J26" i="5"/>
  <c r="J25" i="5"/>
  <c r="J24" i="5"/>
  <c r="J23" i="5"/>
  <c r="J22" i="5"/>
  <c r="U11" i="5"/>
  <c r="P11" i="5"/>
  <c r="T11" i="5"/>
  <c r="O11" i="5"/>
  <c r="F25" i="5"/>
  <c r="F24" i="5"/>
  <c r="U7" i="5"/>
  <c r="P7" i="5"/>
  <c r="U6" i="5"/>
  <c r="P6" i="5"/>
  <c r="F22" i="5"/>
  <c r="F23" i="5"/>
  <c r="U7" i="4"/>
  <c r="P7" i="4"/>
  <c r="U11" i="4"/>
  <c r="P11" i="4"/>
  <c r="U6" i="4"/>
  <c r="P6" i="4"/>
  <c r="T11" i="4"/>
  <c r="O11" i="4"/>
  <c r="F26" i="4"/>
  <c r="J23" i="4"/>
  <c r="J24" i="4"/>
  <c r="J25" i="4"/>
  <c r="F23" i="4" l="1"/>
  <c r="F22" i="4"/>
  <c r="AE19" i="4"/>
</calcChain>
</file>

<file path=xl/comments1.xml><?xml version="1.0" encoding="utf-8"?>
<comments xmlns="http://schemas.openxmlformats.org/spreadsheetml/2006/main">
  <authors>
    <author>Yazar</author>
  </authors>
  <commentList>
    <comment ref="I1" authorId="0">
      <text>
        <r>
          <rPr>
            <b/>
            <sz val="9"/>
            <color indexed="81"/>
            <rFont val="Tahoma"/>
            <family val="2"/>
            <charset val="162"/>
          </rPr>
          <t>Ahmet KIR:</t>
        </r>
        <r>
          <rPr>
            <sz val="9"/>
            <color indexed="81"/>
            <rFont val="Tahoma"/>
            <family val="2"/>
            <charset val="162"/>
          </rPr>
          <t xml:space="preserve">
Hazırlayacağınız çözelti miktarını buraya yazınız.
Sonra aşağıdaki kırmızı ile yazılmış rakamları değiştirerek, oranları ayarlayınız.</t>
        </r>
      </text>
    </comment>
    <comment ref="I6" authorId="0">
      <text>
        <r>
          <rPr>
            <b/>
            <sz val="9"/>
            <color indexed="81"/>
            <rFont val="Tahoma"/>
            <family val="2"/>
            <charset val="162"/>
          </rPr>
          <t>Ahmet KIR:
Hangi mineralde kaç Kg ekleyeceğinizi buraya yazarak ayarlayabilirsiniz.</t>
        </r>
        <r>
          <rPr>
            <sz val="9"/>
            <color indexed="81"/>
            <rFont val="Tahoma"/>
            <family val="2"/>
            <charset val="162"/>
          </rPr>
          <t xml:space="preserve">
Miktarlar Kg cinsinden girilecektir. Eger 100 g ekleyecekseniz 0,1 , 350 g ekleyecekseniz 0,350 şeklinde yazın.</t>
        </r>
      </text>
    </comment>
    <comment ref="J6" authorId="0">
      <text>
        <r>
          <rPr>
            <b/>
            <sz val="9"/>
            <color indexed="81"/>
            <rFont val="Tahoma"/>
            <family val="2"/>
            <charset val="162"/>
          </rPr>
          <t>Ahmet KIR:
Oranları aşağıdaki toplam oranlar üzerinden takip edin.</t>
        </r>
      </text>
    </comment>
    <comment ref="K6" authorId="0">
      <text>
        <r>
          <rPr>
            <b/>
            <sz val="9"/>
            <color indexed="81"/>
            <rFont val="Tahoma"/>
            <family val="2"/>
            <charset val="162"/>
          </rPr>
          <t>Ahmet KIR:
Oranları aşağıdaki toplam oranlar üzerinden takip edin.</t>
        </r>
      </text>
    </comment>
    <comment ref="L6" authorId="0">
      <text>
        <r>
          <rPr>
            <b/>
            <sz val="9"/>
            <color indexed="81"/>
            <rFont val="Tahoma"/>
            <family val="2"/>
            <charset val="162"/>
          </rPr>
          <t>Ahmet KIR:
Oranları aşağıdaki toplam oranlar üzerinden takip edin.</t>
        </r>
      </text>
    </comment>
    <comment ref="M6" authorId="0">
      <text>
        <r>
          <rPr>
            <b/>
            <sz val="9"/>
            <color indexed="81"/>
            <rFont val="Tahoma"/>
            <family val="2"/>
            <charset val="162"/>
          </rPr>
          <t>Ahmet KIR:
Oranları aşağıdaki toplam oranlar üzerinden takip edin.</t>
        </r>
      </text>
    </comment>
    <comment ref="I7" authorId="0">
      <text>
        <r>
          <rPr>
            <b/>
            <sz val="9"/>
            <color indexed="81"/>
            <rFont val="Tahoma"/>
            <family val="2"/>
            <charset val="162"/>
          </rPr>
          <t>Ahmet KIR:
Hangi mineralde kaç Kg ekleyeceğinizi buraya yazarak ayarlayabilirsiniz.</t>
        </r>
        <r>
          <rPr>
            <sz val="9"/>
            <color indexed="81"/>
            <rFont val="Tahoma"/>
            <family val="2"/>
            <charset val="162"/>
          </rPr>
          <t xml:space="preserve">
Miktarlar Kg cinsinden girilecektir. Eger 100 g ekleyecekseniz 0,1 , 350 g ekleyecekseniz 0,350 şeklinde yazın.</t>
        </r>
      </text>
    </comment>
    <comment ref="J7" authorId="0">
      <text>
        <r>
          <rPr>
            <b/>
            <sz val="9"/>
            <color indexed="81"/>
            <rFont val="Tahoma"/>
            <family val="2"/>
            <charset val="162"/>
          </rPr>
          <t>Ahmet KIR:
Oranları aşağıdaki toplam oranlar üzerinden takip edin.</t>
        </r>
      </text>
    </comment>
    <comment ref="K7" authorId="0">
      <text>
        <r>
          <rPr>
            <b/>
            <sz val="9"/>
            <color indexed="81"/>
            <rFont val="Tahoma"/>
            <family val="2"/>
            <charset val="162"/>
          </rPr>
          <t>Ahmet KIR:
Oranları aşağıdaki toplam oranlar üzerinden takip edin.</t>
        </r>
      </text>
    </comment>
    <comment ref="L7" authorId="0">
      <text>
        <r>
          <rPr>
            <b/>
            <sz val="9"/>
            <color indexed="81"/>
            <rFont val="Tahoma"/>
            <family val="2"/>
            <charset val="162"/>
          </rPr>
          <t>Ahmet KIR:
Oranları aşağıdaki toplam oranlar üzerinden takip edin.</t>
        </r>
      </text>
    </comment>
    <comment ref="M7" authorId="0">
      <text>
        <r>
          <rPr>
            <b/>
            <sz val="9"/>
            <color indexed="81"/>
            <rFont val="Tahoma"/>
            <family val="2"/>
            <charset val="162"/>
          </rPr>
          <t>Ahmet KIR:
Oranları aşağıdaki toplam oranlar üzerinden takip edin.</t>
        </r>
      </text>
    </comment>
    <comment ref="I8" authorId="0">
      <text>
        <r>
          <rPr>
            <b/>
            <sz val="9"/>
            <color indexed="81"/>
            <rFont val="Tahoma"/>
            <family val="2"/>
            <charset val="162"/>
          </rPr>
          <t>Ahmet KIR:
Hangi mineralde kaç Kg ekleyeceğinizi buraya yazarak ayarlayabilirsiniz.</t>
        </r>
        <r>
          <rPr>
            <sz val="9"/>
            <color indexed="81"/>
            <rFont val="Tahoma"/>
            <family val="2"/>
            <charset val="162"/>
          </rPr>
          <t xml:space="preserve">
Miktarlar Kg cinsinden girilecektir. Eger 100 g ekleyecekseniz 0,1 , 350 g ekleyecekseniz 0,350 şeklinde yazın.</t>
        </r>
      </text>
    </comment>
    <comment ref="J8" authorId="0">
      <text>
        <r>
          <rPr>
            <b/>
            <sz val="9"/>
            <color indexed="81"/>
            <rFont val="Tahoma"/>
            <family val="2"/>
            <charset val="162"/>
          </rPr>
          <t>Ahmet KIR:
Oranları aşağıdaki toplam oranlar üzerinden takip edin.</t>
        </r>
      </text>
    </comment>
    <comment ref="K8" authorId="0">
      <text>
        <r>
          <rPr>
            <b/>
            <sz val="9"/>
            <color indexed="81"/>
            <rFont val="Tahoma"/>
            <family val="2"/>
            <charset val="162"/>
          </rPr>
          <t>Ahmet KIR:
Oranları aşağıdaki toplam oranlar üzerinden takip edin.</t>
        </r>
      </text>
    </comment>
    <comment ref="L8" authorId="0">
      <text>
        <r>
          <rPr>
            <b/>
            <sz val="9"/>
            <color indexed="81"/>
            <rFont val="Tahoma"/>
            <family val="2"/>
            <charset val="162"/>
          </rPr>
          <t>Ahmet KIR:
Oranları aşağıdaki toplam oranlar üzerinden takip edin.</t>
        </r>
      </text>
    </comment>
    <comment ref="M8" authorId="0">
      <text>
        <r>
          <rPr>
            <b/>
            <sz val="9"/>
            <color indexed="81"/>
            <rFont val="Tahoma"/>
            <family val="2"/>
            <charset val="162"/>
          </rPr>
          <t>Ahmet KIR:
Oranları aşağıdaki toplam oranlar üzerinden takip edin.</t>
        </r>
      </text>
    </comment>
    <comment ref="I9" authorId="0">
      <text>
        <r>
          <rPr>
            <b/>
            <sz val="9"/>
            <color indexed="81"/>
            <rFont val="Tahoma"/>
            <family val="2"/>
            <charset val="162"/>
          </rPr>
          <t>Ahmet KIR:
Hangi mineralde kaç Kg ekleyeceğinizi buraya yazarak ayarlayabilirsiniz.</t>
        </r>
        <r>
          <rPr>
            <sz val="9"/>
            <color indexed="81"/>
            <rFont val="Tahoma"/>
            <family val="2"/>
            <charset val="162"/>
          </rPr>
          <t xml:space="preserve">
Miktarlar Kg cinsinden girilecektir. Eger 100 g ekleyecekseniz 0,1 , 350 g ekleyecekseniz 0,350 şeklinde yazın.</t>
        </r>
      </text>
    </comment>
    <comment ref="J9" authorId="0">
      <text>
        <r>
          <rPr>
            <b/>
            <sz val="9"/>
            <color indexed="81"/>
            <rFont val="Tahoma"/>
            <family val="2"/>
            <charset val="162"/>
          </rPr>
          <t>Ahmet KIR:
Oranları aşağıdaki toplam oranlar üzerinden takip edin.</t>
        </r>
      </text>
    </comment>
    <comment ref="K9" authorId="0">
      <text>
        <r>
          <rPr>
            <b/>
            <sz val="9"/>
            <color indexed="81"/>
            <rFont val="Tahoma"/>
            <family val="2"/>
            <charset val="162"/>
          </rPr>
          <t>Ahmet KIR:
Oranları aşağıdaki toplam oranlar üzerinden takip edin.</t>
        </r>
      </text>
    </comment>
    <comment ref="L9" authorId="0">
      <text>
        <r>
          <rPr>
            <b/>
            <sz val="9"/>
            <color indexed="81"/>
            <rFont val="Tahoma"/>
            <family val="2"/>
            <charset val="162"/>
          </rPr>
          <t>Ahmet KIR:
Oranları aşağıdaki toplam oranlar üzerinden takip edin.</t>
        </r>
      </text>
    </comment>
    <comment ref="M9" authorId="0">
      <text>
        <r>
          <rPr>
            <b/>
            <sz val="9"/>
            <color indexed="81"/>
            <rFont val="Tahoma"/>
            <family val="2"/>
            <charset val="162"/>
          </rPr>
          <t>Ahmet KIR:
Oranları aşağıdaki toplam oranlar üzerinden takip edin.</t>
        </r>
      </text>
    </comment>
    <comment ref="I10" authorId="0">
      <text>
        <r>
          <rPr>
            <b/>
            <sz val="9"/>
            <color indexed="81"/>
            <rFont val="Tahoma"/>
            <family val="2"/>
            <charset val="162"/>
          </rPr>
          <t>Ahmet KIR:
Hangi mineralde kaç Kg ekleyeceğinizi buraya yazarak ayarlayabilirsiniz.</t>
        </r>
        <r>
          <rPr>
            <sz val="9"/>
            <color indexed="81"/>
            <rFont val="Tahoma"/>
            <family val="2"/>
            <charset val="162"/>
          </rPr>
          <t xml:space="preserve">
Miktarlar Kg cinsinden girilecektir. Eger 100 g ekleyecekseniz 0,1 , 350 g ekleyecekseniz 0,350 şeklinde yazın.</t>
        </r>
      </text>
    </comment>
    <comment ref="J10" authorId="0">
      <text>
        <r>
          <rPr>
            <b/>
            <sz val="9"/>
            <color indexed="81"/>
            <rFont val="Tahoma"/>
            <family val="2"/>
            <charset val="162"/>
          </rPr>
          <t>Ahmet KIR:
Oranları aşağıdaki toplam oranlar üzerinden takip edin.</t>
        </r>
      </text>
    </comment>
    <comment ref="K10" authorId="0">
      <text>
        <r>
          <rPr>
            <b/>
            <sz val="9"/>
            <color indexed="81"/>
            <rFont val="Tahoma"/>
            <family val="2"/>
            <charset val="162"/>
          </rPr>
          <t>Ahmet KIR:
Oranları aşağıdaki toplam oranlar üzerinden takip edin.</t>
        </r>
      </text>
    </comment>
    <comment ref="L10" authorId="0">
      <text>
        <r>
          <rPr>
            <b/>
            <sz val="9"/>
            <color indexed="81"/>
            <rFont val="Tahoma"/>
            <family val="2"/>
            <charset val="162"/>
          </rPr>
          <t>Ahmet KIR:
Oranları aşağıdaki toplam oranlar üzerinden takip edin.</t>
        </r>
      </text>
    </comment>
    <comment ref="M10" authorId="0">
      <text>
        <r>
          <rPr>
            <b/>
            <sz val="9"/>
            <color indexed="81"/>
            <rFont val="Tahoma"/>
            <family val="2"/>
            <charset val="162"/>
          </rPr>
          <t>Ahmet KIR:
Oranları aşağıdaki toplam oranlar üzerinden takip edin.</t>
        </r>
      </text>
    </comment>
    <comment ref="I11" authorId="0">
      <text>
        <r>
          <rPr>
            <b/>
            <sz val="9"/>
            <color indexed="81"/>
            <rFont val="Tahoma"/>
            <family val="2"/>
            <charset val="162"/>
          </rPr>
          <t>Ahmet KIR:
Hangi mineralde kaç Kg ekleyeceğinizi buraya yazarak ayarlayabilirsiniz.</t>
        </r>
        <r>
          <rPr>
            <sz val="9"/>
            <color indexed="81"/>
            <rFont val="Tahoma"/>
            <family val="2"/>
            <charset val="162"/>
          </rPr>
          <t xml:space="preserve">
Miktarlar Kg cinsinden girilecektir. Eger 100 g ekleyecekseniz 0,1 , 350 g ekleyecekseniz 0,350 şeklinde yazın.</t>
        </r>
      </text>
    </comment>
    <comment ref="J11" authorId="0">
      <text>
        <r>
          <rPr>
            <b/>
            <sz val="9"/>
            <color indexed="81"/>
            <rFont val="Tahoma"/>
            <family val="2"/>
            <charset val="162"/>
          </rPr>
          <t>Ahmet KIR:
Oranları aşağıdaki toplam oranlar üzerinden takip edin.</t>
        </r>
      </text>
    </comment>
    <comment ref="K11" authorId="0">
      <text>
        <r>
          <rPr>
            <b/>
            <sz val="9"/>
            <color indexed="81"/>
            <rFont val="Tahoma"/>
            <family val="2"/>
            <charset val="162"/>
          </rPr>
          <t>Ahmet KIR:
Oranları aşağıdaki toplam oranlar üzerinden takip edin.</t>
        </r>
      </text>
    </comment>
    <comment ref="L11" authorId="0">
      <text>
        <r>
          <rPr>
            <b/>
            <sz val="9"/>
            <color indexed="81"/>
            <rFont val="Tahoma"/>
            <family val="2"/>
            <charset val="162"/>
          </rPr>
          <t>Ahmet KIR:
Oranları aşağıdaki toplam oranlar üzerinden takip edin.</t>
        </r>
      </text>
    </comment>
    <comment ref="M11" authorId="0">
      <text>
        <r>
          <rPr>
            <b/>
            <sz val="9"/>
            <color indexed="81"/>
            <rFont val="Tahoma"/>
            <family val="2"/>
            <charset val="162"/>
          </rPr>
          <t>Ahmet KIR:
Oranları aşağıdaki toplam oranlar üzerinden takip edin.</t>
        </r>
      </text>
    </comment>
    <comment ref="I12" authorId="0">
      <text>
        <r>
          <rPr>
            <b/>
            <sz val="9"/>
            <color indexed="81"/>
            <rFont val="Tahoma"/>
            <family val="2"/>
            <charset val="162"/>
          </rPr>
          <t>Ahmet KIR:
Hangi mineralde kaç Kg ekleyeceğinizi buraya yazarak ayarlayabilirsiniz.</t>
        </r>
        <r>
          <rPr>
            <sz val="9"/>
            <color indexed="81"/>
            <rFont val="Tahoma"/>
            <family val="2"/>
            <charset val="162"/>
          </rPr>
          <t xml:space="preserve">
Miktarlar Kg cinsinden girilecektir. Eger 100 g ekleyecekseniz 0,1 , 350 g ekleyecekseniz 0,350 şeklinde yazın.</t>
        </r>
      </text>
    </comment>
    <comment ref="J12" authorId="0">
      <text>
        <r>
          <rPr>
            <b/>
            <sz val="9"/>
            <color indexed="81"/>
            <rFont val="Tahoma"/>
            <family val="2"/>
            <charset val="162"/>
          </rPr>
          <t>Ahmet KIR:
Oranları aşağıdaki toplam oranlar üzerinden takip edin.</t>
        </r>
      </text>
    </comment>
    <comment ref="K12" authorId="0">
      <text>
        <r>
          <rPr>
            <b/>
            <sz val="9"/>
            <color indexed="81"/>
            <rFont val="Tahoma"/>
            <family val="2"/>
            <charset val="162"/>
          </rPr>
          <t>Ahmet KIR:
Oranları aşağıdaki toplam oranlar üzerinden takip edin.</t>
        </r>
      </text>
    </comment>
    <comment ref="L12" authorId="0">
      <text>
        <r>
          <rPr>
            <b/>
            <sz val="9"/>
            <color indexed="81"/>
            <rFont val="Tahoma"/>
            <family val="2"/>
            <charset val="162"/>
          </rPr>
          <t>Ahmet KIR:
Oranları aşağıdaki toplam oranlar üzerinden takip edin.</t>
        </r>
      </text>
    </comment>
    <comment ref="M12" authorId="0">
      <text>
        <r>
          <rPr>
            <b/>
            <sz val="9"/>
            <color indexed="81"/>
            <rFont val="Tahoma"/>
            <family val="2"/>
            <charset val="162"/>
          </rPr>
          <t>Ahmet KIR:
Oranları aşağıdaki toplam oranlar üzerinden takip edin.</t>
        </r>
      </text>
    </comment>
    <comment ref="I13" authorId="0">
      <text>
        <r>
          <rPr>
            <b/>
            <sz val="9"/>
            <color indexed="81"/>
            <rFont val="Tahoma"/>
            <family val="2"/>
            <charset val="162"/>
          </rPr>
          <t>Ahmet KIR:
Hangi mineralde kaç Kg ekleyeceğinizi buraya yazarak ayarlayabilirsiniz.</t>
        </r>
        <r>
          <rPr>
            <sz val="9"/>
            <color indexed="81"/>
            <rFont val="Tahoma"/>
            <family val="2"/>
            <charset val="162"/>
          </rPr>
          <t xml:space="preserve">
Miktarlar Kg cinsinden girilecektir. Eger 100 g ekleyecekseniz 0,1 , 350 g ekleyecekseniz 0,350 şeklinde yazın.</t>
        </r>
      </text>
    </comment>
    <comment ref="J13" authorId="0">
      <text>
        <r>
          <rPr>
            <b/>
            <sz val="9"/>
            <color indexed="81"/>
            <rFont val="Tahoma"/>
            <family val="2"/>
            <charset val="162"/>
          </rPr>
          <t>Ahmet KIR:
Oranları aşağıdaki toplam oranlar üzerinden takip edin.</t>
        </r>
      </text>
    </comment>
    <comment ref="K13" authorId="0">
      <text>
        <r>
          <rPr>
            <b/>
            <sz val="9"/>
            <color indexed="81"/>
            <rFont val="Tahoma"/>
            <family val="2"/>
            <charset val="162"/>
          </rPr>
          <t>Ahmet KIR:
Oranları aşağıdaki toplam oranlar üzerinden takip edin.</t>
        </r>
      </text>
    </comment>
    <comment ref="L13" authorId="0">
      <text>
        <r>
          <rPr>
            <b/>
            <sz val="9"/>
            <color indexed="81"/>
            <rFont val="Tahoma"/>
            <family val="2"/>
            <charset val="162"/>
          </rPr>
          <t>Ahmet KIR:
Oranları aşağıdaki toplam oranlar üzerinden takip edin.</t>
        </r>
      </text>
    </comment>
    <comment ref="M13" authorId="0">
      <text>
        <r>
          <rPr>
            <b/>
            <sz val="9"/>
            <color indexed="81"/>
            <rFont val="Tahoma"/>
            <family val="2"/>
            <charset val="162"/>
          </rPr>
          <t>Ahmet KIR:
Oranları aşağıdaki toplam oranlar üzerinden takip edin.</t>
        </r>
      </text>
    </comment>
    <comment ref="I14" authorId="0">
      <text>
        <r>
          <rPr>
            <b/>
            <sz val="9"/>
            <color indexed="81"/>
            <rFont val="Tahoma"/>
            <family val="2"/>
            <charset val="162"/>
          </rPr>
          <t>Ahmet KIR:
Hangi mineralde kaç Kg ekleyeceğinizi buraya yazarak ayarlayabilirsiniz.</t>
        </r>
        <r>
          <rPr>
            <sz val="9"/>
            <color indexed="81"/>
            <rFont val="Tahoma"/>
            <family val="2"/>
            <charset val="162"/>
          </rPr>
          <t xml:space="preserve">
Miktarlar Kg cinsinden girilecektir. Eger 100 g ekleyecekseniz 0,1 , 350 g ekleyecekseniz 0,350 şeklinde yazın.</t>
        </r>
      </text>
    </comment>
    <comment ref="J14" authorId="0">
      <text>
        <r>
          <rPr>
            <b/>
            <sz val="9"/>
            <color indexed="81"/>
            <rFont val="Tahoma"/>
            <family val="2"/>
            <charset val="162"/>
          </rPr>
          <t>Ahmet KIR:
Oranları aşağıdaki toplam oranlar üzerinden takip edin.</t>
        </r>
      </text>
    </comment>
    <comment ref="K14" authorId="0">
      <text>
        <r>
          <rPr>
            <b/>
            <sz val="9"/>
            <color indexed="81"/>
            <rFont val="Tahoma"/>
            <family val="2"/>
            <charset val="162"/>
          </rPr>
          <t>Ahmet KIR:
Oranları aşağıdaki toplam oranlar üzerinden takip edin.</t>
        </r>
      </text>
    </comment>
    <comment ref="L14" authorId="0">
      <text>
        <r>
          <rPr>
            <b/>
            <sz val="9"/>
            <color indexed="81"/>
            <rFont val="Tahoma"/>
            <family val="2"/>
            <charset val="162"/>
          </rPr>
          <t>Ahmet KIR:
Oranları aşağıdaki toplam oranlar üzerinden takip edin.</t>
        </r>
      </text>
    </comment>
    <comment ref="M14" authorId="0">
      <text>
        <r>
          <rPr>
            <b/>
            <sz val="9"/>
            <color indexed="81"/>
            <rFont val="Tahoma"/>
            <family val="2"/>
            <charset val="162"/>
          </rPr>
          <t>Ahmet KIR:
Oranları aşağıdaki toplam oranlar üzerinden takip edin.</t>
        </r>
      </text>
    </comment>
    <comment ref="I15" authorId="0">
      <text>
        <r>
          <rPr>
            <b/>
            <sz val="9"/>
            <color indexed="81"/>
            <rFont val="Tahoma"/>
            <family val="2"/>
            <charset val="162"/>
          </rPr>
          <t>Ahmet KIR:
Hangi mineralde kaç Kg ekleyeceğinizi buraya yazarak ayarlayabilirsiniz.</t>
        </r>
        <r>
          <rPr>
            <sz val="9"/>
            <color indexed="81"/>
            <rFont val="Tahoma"/>
            <family val="2"/>
            <charset val="162"/>
          </rPr>
          <t xml:space="preserve">
Miktarlar Kg cinsinden girilecektir. Eger 100 g ekleyecekseniz 0,1 , 350 g ekleyecekseniz 0,350 şeklinde yazın.</t>
        </r>
      </text>
    </comment>
    <comment ref="J15" authorId="0">
      <text>
        <r>
          <rPr>
            <b/>
            <sz val="9"/>
            <color indexed="81"/>
            <rFont val="Tahoma"/>
            <family val="2"/>
            <charset val="162"/>
          </rPr>
          <t>Ahmet KIR:
Oranları aşağıdaki toplam oranlar üzerinden takip edin.</t>
        </r>
      </text>
    </comment>
    <comment ref="K15" authorId="0">
      <text>
        <r>
          <rPr>
            <b/>
            <sz val="9"/>
            <color indexed="81"/>
            <rFont val="Tahoma"/>
            <family val="2"/>
            <charset val="162"/>
          </rPr>
          <t>Ahmet KIR:
Oranları aşağıdaki toplam oranlar üzerinden takip edin.</t>
        </r>
      </text>
    </comment>
    <comment ref="L15" authorId="0">
      <text>
        <r>
          <rPr>
            <b/>
            <sz val="9"/>
            <color indexed="81"/>
            <rFont val="Tahoma"/>
            <family val="2"/>
            <charset val="162"/>
          </rPr>
          <t>Ahmet KIR:
Oranları aşağıdaki toplam oranlar üzerinden takip edin.</t>
        </r>
      </text>
    </comment>
    <comment ref="M15" authorId="0">
      <text>
        <r>
          <rPr>
            <b/>
            <sz val="9"/>
            <color indexed="81"/>
            <rFont val="Tahoma"/>
            <family val="2"/>
            <charset val="162"/>
          </rPr>
          <t>Ahmet KIR:
Oranları aşağıdaki toplam oranlar üzerinden takip edin.</t>
        </r>
      </text>
    </comment>
    <comment ref="I16" authorId="0">
      <text>
        <r>
          <rPr>
            <b/>
            <sz val="9"/>
            <color indexed="81"/>
            <rFont val="Tahoma"/>
            <family val="2"/>
            <charset val="162"/>
          </rPr>
          <t>Ahmet KIR:
Hangi mineralde kaç Kg ekleyeceğinizi buraya yazarak ayarlayabilirsiniz.</t>
        </r>
        <r>
          <rPr>
            <sz val="9"/>
            <color indexed="81"/>
            <rFont val="Tahoma"/>
            <family val="2"/>
            <charset val="162"/>
          </rPr>
          <t xml:space="preserve">
Miktarlar Kg cinsinden girilecektir. Eger 100 g ekleyecekseniz 0,1 , 350 g ekleyecekseniz 0,350 şeklinde yazın.</t>
        </r>
      </text>
    </comment>
    <comment ref="J16" authorId="0">
      <text>
        <r>
          <rPr>
            <b/>
            <sz val="9"/>
            <color indexed="81"/>
            <rFont val="Tahoma"/>
            <family val="2"/>
            <charset val="162"/>
          </rPr>
          <t>Ahmet KIR:
Oranları aşağıdaki toplam oranlar üzerinden takip edin.</t>
        </r>
      </text>
    </comment>
    <comment ref="K16" authorId="0">
      <text>
        <r>
          <rPr>
            <b/>
            <sz val="9"/>
            <color indexed="81"/>
            <rFont val="Tahoma"/>
            <family val="2"/>
            <charset val="162"/>
          </rPr>
          <t>Ahmet KIR:
Oranları aşağıdaki toplam oranlar üzerinden takip edin.</t>
        </r>
      </text>
    </comment>
    <comment ref="L16" authorId="0">
      <text>
        <r>
          <rPr>
            <b/>
            <sz val="9"/>
            <color indexed="81"/>
            <rFont val="Tahoma"/>
            <family val="2"/>
            <charset val="162"/>
          </rPr>
          <t>Ahmet KIR:
Oranları aşağıdaki toplam oranlar üzerinden takip edin.</t>
        </r>
      </text>
    </comment>
    <comment ref="M16" authorId="0">
      <text>
        <r>
          <rPr>
            <b/>
            <sz val="9"/>
            <color indexed="81"/>
            <rFont val="Tahoma"/>
            <family val="2"/>
            <charset val="162"/>
          </rPr>
          <t>Ahmet KIR:
Oranları aşağıdaki toplam oranlar üzerinden takip edin.</t>
        </r>
      </text>
    </comment>
    <comment ref="I17" authorId="0">
      <text>
        <r>
          <rPr>
            <b/>
            <sz val="9"/>
            <color indexed="81"/>
            <rFont val="Tahoma"/>
            <family val="2"/>
            <charset val="162"/>
          </rPr>
          <t>Ahmet KIR:
Hangi mineralde kaç Kg ekleyeceğinizi buraya yazarak ayarlayabilirsiniz.</t>
        </r>
        <r>
          <rPr>
            <sz val="9"/>
            <color indexed="81"/>
            <rFont val="Tahoma"/>
            <family val="2"/>
            <charset val="162"/>
          </rPr>
          <t xml:space="preserve">
Miktarlar Kg cinsinden girilecektir. Eger 100 g ekleyecekseniz 0,1 , 350 g ekleyecekseniz 0,350 şeklinde yazın.</t>
        </r>
      </text>
    </comment>
    <comment ref="J17" authorId="0">
      <text>
        <r>
          <rPr>
            <b/>
            <sz val="9"/>
            <color indexed="81"/>
            <rFont val="Tahoma"/>
            <family val="2"/>
            <charset val="162"/>
          </rPr>
          <t>Ahmet KIR:
Oranları aşağıdaki toplam oranlar üzerinden takip edin.</t>
        </r>
      </text>
    </comment>
    <comment ref="K17" authorId="0">
      <text>
        <r>
          <rPr>
            <b/>
            <sz val="9"/>
            <color indexed="81"/>
            <rFont val="Tahoma"/>
            <family val="2"/>
            <charset val="162"/>
          </rPr>
          <t>Ahmet KIR:
Oranları aşağıdaki toplam oranlar üzerinden takip edin.</t>
        </r>
      </text>
    </comment>
    <comment ref="L17" authorId="0">
      <text>
        <r>
          <rPr>
            <b/>
            <sz val="9"/>
            <color indexed="81"/>
            <rFont val="Tahoma"/>
            <family val="2"/>
            <charset val="162"/>
          </rPr>
          <t>Ahmet KIR:
Oranları aşağıdaki toplam oranlar üzerinden takip edin.</t>
        </r>
      </text>
    </comment>
    <comment ref="M17" authorId="0">
      <text>
        <r>
          <rPr>
            <b/>
            <sz val="9"/>
            <color indexed="81"/>
            <rFont val="Tahoma"/>
            <family val="2"/>
            <charset val="162"/>
          </rPr>
          <t>Ahmet KIR:
Oranları aşağıdaki toplam oranlar üzerinden takip edin.</t>
        </r>
      </text>
    </comment>
    <comment ref="I18" authorId="0">
      <text>
        <r>
          <rPr>
            <b/>
            <sz val="9"/>
            <color indexed="81"/>
            <rFont val="Tahoma"/>
            <family val="2"/>
            <charset val="162"/>
          </rPr>
          <t>Ahmet KIR:
Hangi mineralde kaç Kg ekleyeceğinizi buraya yazarak ayarlayabilirsiniz.</t>
        </r>
        <r>
          <rPr>
            <sz val="9"/>
            <color indexed="81"/>
            <rFont val="Tahoma"/>
            <family val="2"/>
            <charset val="162"/>
          </rPr>
          <t xml:space="preserve">
Miktarlar Kg cinsinden girilecektir. Eger 100 g ekleyecekseniz 0,1 , 350 g ekleyecekseniz 0,350 şeklinde yazın.</t>
        </r>
      </text>
    </comment>
    <comment ref="J18" authorId="0">
      <text>
        <r>
          <rPr>
            <b/>
            <sz val="9"/>
            <color indexed="81"/>
            <rFont val="Tahoma"/>
            <family val="2"/>
            <charset val="162"/>
          </rPr>
          <t>Ahmet KIR:
Oranları aşağıdaki toplam oranlar üzerinden takip edin.</t>
        </r>
      </text>
    </comment>
    <comment ref="K18" authorId="0">
      <text>
        <r>
          <rPr>
            <b/>
            <sz val="9"/>
            <color indexed="81"/>
            <rFont val="Tahoma"/>
            <family val="2"/>
            <charset val="162"/>
          </rPr>
          <t>Ahmet KIR:
Oranları aşağıdaki toplam oranlar üzerinden takip edin.</t>
        </r>
      </text>
    </comment>
    <comment ref="L18" authorId="0">
      <text>
        <r>
          <rPr>
            <b/>
            <sz val="9"/>
            <color indexed="81"/>
            <rFont val="Tahoma"/>
            <family val="2"/>
            <charset val="162"/>
          </rPr>
          <t>Ahmet KIR:
Oranları aşağıdaki toplam oranlar üzerinden takip edin.</t>
        </r>
      </text>
    </comment>
    <comment ref="M18" authorId="0">
      <text>
        <r>
          <rPr>
            <b/>
            <sz val="9"/>
            <color indexed="81"/>
            <rFont val="Tahoma"/>
            <family val="2"/>
            <charset val="162"/>
          </rPr>
          <t>Ahmet KIR:
Oranları aşağıdaki toplam oranlar üzerinden takip edin.</t>
        </r>
      </text>
    </comment>
    <comment ref="F22" authorId="0">
      <text>
        <r>
          <rPr>
            <b/>
            <sz val="9"/>
            <color indexed="81"/>
            <rFont val="Tahoma"/>
            <family val="2"/>
            <charset val="162"/>
          </rPr>
          <t>Ahmet KIR:
Oranları buradaki toplam oranlar üzerinden takip edin.</t>
        </r>
      </text>
    </comment>
    <comment ref="J22" authorId="0">
      <text>
        <r>
          <rPr>
            <b/>
            <sz val="9"/>
            <color indexed="81"/>
            <rFont val="Tahoma"/>
            <family val="2"/>
            <charset val="162"/>
          </rPr>
          <t>Ahmet KIR:
Oranları buradaki toplam oranlar üzerinden takip edin.</t>
        </r>
      </text>
    </comment>
    <comment ref="F23" authorId="0">
      <text>
        <r>
          <rPr>
            <b/>
            <sz val="9"/>
            <color indexed="81"/>
            <rFont val="Tahoma"/>
            <family val="2"/>
            <charset val="162"/>
          </rPr>
          <t>Ahmet KIR:
Oranları buradaki toplam oranlar üzerinden takip edin.</t>
        </r>
      </text>
    </comment>
    <comment ref="J23" authorId="0">
      <text>
        <r>
          <rPr>
            <b/>
            <sz val="9"/>
            <color indexed="81"/>
            <rFont val="Tahoma"/>
            <family val="2"/>
            <charset val="162"/>
          </rPr>
          <t>Ahmet KIR:
Oranları buradaki toplam oranlar üzerinden takip edin.</t>
        </r>
      </text>
    </comment>
    <comment ref="F24" authorId="0">
      <text>
        <r>
          <rPr>
            <b/>
            <sz val="9"/>
            <color indexed="81"/>
            <rFont val="Tahoma"/>
            <family val="2"/>
            <charset val="162"/>
          </rPr>
          <t>Ahmet KIR:
Oranları buradaki toplam oranlar üzerinden takip edin.</t>
        </r>
      </text>
    </comment>
    <comment ref="J24" authorId="0">
      <text>
        <r>
          <rPr>
            <b/>
            <sz val="9"/>
            <color indexed="81"/>
            <rFont val="Tahoma"/>
            <family val="2"/>
            <charset val="162"/>
          </rPr>
          <t>Ahmet KIR:
Oranları buradaki toplam oranlar üzerinden takip edin.</t>
        </r>
      </text>
    </comment>
    <comment ref="F25" authorId="0">
      <text>
        <r>
          <rPr>
            <b/>
            <sz val="9"/>
            <color indexed="81"/>
            <rFont val="Tahoma"/>
            <family val="2"/>
            <charset val="162"/>
          </rPr>
          <t>Ahmet KIR:
Oranları buradaki toplam oranlar üzerinden takip edin.</t>
        </r>
      </text>
    </comment>
    <comment ref="J25" authorId="0">
      <text>
        <r>
          <rPr>
            <b/>
            <sz val="9"/>
            <color indexed="81"/>
            <rFont val="Tahoma"/>
            <family val="2"/>
            <charset val="162"/>
          </rPr>
          <t>Ahmet KIR:
Oranları buradaki toplam oranlar üzerinden takip edin.</t>
        </r>
      </text>
    </comment>
    <comment ref="F26" authorId="0">
      <text>
        <r>
          <rPr>
            <b/>
            <sz val="9"/>
            <color indexed="81"/>
            <rFont val="Tahoma"/>
            <family val="2"/>
            <charset val="162"/>
          </rPr>
          <t>Ahmet KIR:
Oranları buradaki toplam oranlar üzerinden takip edin.</t>
        </r>
      </text>
    </comment>
    <comment ref="J26" authorId="0">
      <text>
        <r>
          <rPr>
            <b/>
            <sz val="9"/>
            <color indexed="81"/>
            <rFont val="Tahoma"/>
            <family val="2"/>
            <charset val="162"/>
          </rPr>
          <t>Ahmet KIR:
Oranları buradaki toplam oranlar üzerinden takip edin.</t>
        </r>
      </text>
    </comment>
  </commentList>
</comments>
</file>

<file path=xl/comments2.xml><?xml version="1.0" encoding="utf-8"?>
<comments xmlns="http://schemas.openxmlformats.org/spreadsheetml/2006/main">
  <authors>
    <author>Yazar</author>
  </authors>
  <commentList>
    <comment ref="I1" authorId="0">
      <text>
        <r>
          <rPr>
            <b/>
            <sz val="9"/>
            <color indexed="81"/>
            <rFont val="Tahoma"/>
            <family val="2"/>
            <charset val="162"/>
          </rPr>
          <t>Ahmet KIR:</t>
        </r>
        <r>
          <rPr>
            <sz val="9"/>
            <color indexed="81"/>
            <rFont val="Tahoma"/>
            <family val="2"/>
            <charset val="162"/>
          </rPr>
          <t xml:space="preserve">
Hazırlayacağınız çözelti miktarını buraya yazınız.
Sonra aşağıdaki kırmızı ile yazılmış rakamları değiştirerek, oranları ayarlayınız.</t>
        </r>
      </text>
    </comment>
    <comment ref="I6" authorId="0">
      <text>
        <r>
          <rPr>
            <b/>
            <sz val="9"/>
            <color indexed="81"/>
            <rFont val="Tahoma"/>
            <family val="2"/>
            <charset val="162"/>
          </rPr>
          <t>Ahmet KIR:
Hangi mineralde kaç Kg ekleyeceğinizi buraya yazarak ayarlayabilirsiniz.</t>
        </r>
        <r>
          <rPr>
            <sz val="9"/>
            <color indexed="81"/>
            <rFont val="Tahoma"/>
            <family val="2"/>
            <charset val="162"/>
          </rPr>
          <t xml:space="preserve">
Miktarlar Kg cinsinden girilecektir. Eger 100 g ekleyecekseniz 0,1 , 350 g ekleyecekseniz 0,350 şeklinde yazın.</t>
        </r>
      </text>
    </comment>
    <comment ref="J6" authorId="0">
      <text>
        <r>
          <rPr>
            <b/>
            <sz val="9"/>
            <color indexed="81"/>
            <rFont val="Tahoma"/>
            <family val="2"/>
            <charset val="162"/>
          </rPr>
          <t>Ahmet KIR:
Oranları aşağıdaki toplam oranlar üzerinden takip edin.</t>
        </r>
      </text>
    </comment>
    <comment ref="K6" authorId="0">
      <text>
        <r>
          <rPr>
            <b/>
            <sz val="9"/>
            <color indexed="81"/>
            <rFont val="Tahoma"/>
            <family val="2"/>
            <charset val="162"/>
          </rPr>
          <t>Ahmet KIR:
Oranları aşağıdaki toplam oranlar üzerinden takip edin.</t>
        </r>
      </text>
    </comment>
    <comment ref="L6" authorId="0">
      <text>
        <r>
          <rPr>
            <b/>
            <sz val="9"/>
            <color indexed="81"/>
            <rFont val="Tahoma"/>
            <family val="2"/>
            <charset val="162"/>
          </rPr>
          <t>Ahmet KIR:
Oranları aşağıdaki toplam oranlar üzerinden takip edin.</t>
        </r>
      </text>
    </comment>
    <comment ref="M6" authorId="0">
      <text>
        <r>
          <rPr>
            <b/>
            <sz val="9"/>
            <color indexed="81"/>
            <rFont val="Tahoma"/>
            <family val="2"/>
            <charset val="162"/>
          </rPr>
          <t>Ahmet KIR:
Oranları aşağıdaki toplam oranlar üzerinden takip edin.</t>
        </r>
      </text>
    </comment>
    <comment ref="I7" authorId="0">
      <text>
        <r>
          <rPr>
            <b/>
            <sz val="9"/>
            <color indexed="81"/>
            <rFont val="Tahoma"/>
            <family val="2"/>
            <charset val="162"/>
          </rPr>
          <t>Ahmet KIR:
Hangi mineralde kaç Kg ekleyeceğinizi buraya yazarak ayarlayabilirsiniz.</t>
        </r>
        <r>
          <rPr>
            <sz val="9"/>
            <color indexed="81"/>
            <rFont val="Tahoma"/>
            <family val="2"/>
            <charset val="162"/>
          </rPr>
          <t xml:space="preserve">
Miktarlar Kg cinsinden girilecektir. Eger 100 g ekleyecekseniz 0,1 , 350 g ekleyecekseniz 0,350 şeklinde yazın.</t>
        </r>
      </text>
    </comment>
    <comment ref="J7" authorId="0">
      <text>
        <r>
          <rPr>
            <b/>
            <sz val="9"/>
            <color indexed="81"/>
            <rFont val="Tahoma"/>
            <family val="2"/>
            <charset val="162"/>
          </rPr>
          <t>Ahmet KIR:
Oranları aşağıdaki toplam oranlar üzerinden takip edin.</t>
        </r>
      </text>
    </comment>
    <comment ref="K7" authorId="0">
      <text>
        <r>
          <rPr>
            <b/>
            <sz val="9"/>
            <color indexed="81"/>
            <rFont val="Tahoma"/>
            <family val="2"/>
            <charset val="162"/>
          </rPr>
          <t>Ahmet KIR:
Oranları aşağıdaki toplam oranlar üzerinden takip edin.</t>
        </r>
      </text>
    </comment>
    <comment ref="L7" authorId="0">
      <text>
        <r>
          <rPr>
            <b/>
            <sz val="9"/>
            <color indexed="81"/>
            <rFont val="Tahoma"/>
            <family val="2"/>
            <charset val="162"/>
          </rPr>
          <t>Ahmet KIR:
Oranları aşağıdaki toplam oranlar üzerinden takip edin.</t>
        </r>
      </text>
    </comment>
    <comment ref="M7" authorId="0">
      <text>
        <r>
          <rPr>
            <b/>
            <sz val="9"/>
            <color indexed="81"/>
            <rFont val="Tahoma"/>
            <family val="2"/>
            <charset val="162"/>
          </rPr>
          <t>Ahmet KIR:
Oranları aşağıdaki toplam oranlar üzerinden takip edin.</t>
        </r>
      </text>
    </comment>
    <comment ref="I8" authorId="0">
      <text>
        <r>
          <rPr>
            <b/>
            <sz val="9"/>
            <color indexed="81"/>
            <rFont val="Tahoma"/>
            <family val="2"/>
            <charset val="162"/>
          </rPr>
          <t>Ahmet KIR:
Hangi mineralde kaç Kg ekleyeceğinizi buraya yazarak ayarlayabilirsiniz.</t>
        </r>
        <r>
          <rPr>
            <sz val="9"/>
            <color indexed="81"/>
            <rFont val="Tahoma"/>
            <family val="2"/>
            <charset val="162"/>
          </rPr>
          <t xml:space="preserve">
Miktarlar Kg cinsinden girilecektir. Eger 100 g ekleyecekseniz 0,1 , 350 g ekleyecekseniz 0,350 şeklinde yazın.</t>
        </r>
      </text>
    </comment>
    <comment ref="J8" authorId="0">
      <text>
        <r>
          <rPr>
            <b/>
            <sz val="9"/>
            <color indexed="81"/>
            <rFont val="Tahoma"/>
            <family val="2"/>
            <charset val="162"/>
          </rPr>
          <t>Ahmet KIR:
Oranları aşağıdaki toplam oranlar üzerinden takip edin.</t>
        </r>
      </text>
    </comment>
    <comment ref="K8" authorId="0">
      <text>
        <r>
          <rPr>
            <b/>
            <sz val="9"/>
            <color indexed="81"/>
            <rFont val="Tahoma"/>
            <family val="2"/>
            <charset val="162"/>
          </rPr>
          <t>Ahmet KIR:
Oranları aşağıdaki toplam oranlar üzerinden takip edin.</t>
        </r>
      </text>
    </comment>
    <comment ref="L8" authorId="0">
      <text>
        <r>
          <rPr>
            <b/>
            <sz val="9"/>
            <color indexed="81"/>
            <rFont val="Tahoma"/>
            <family val="2"/>
            <charset val="162"/>
          </rPr>
          <t>Ahmet KIR:
Oranları aşağıdaki toplam oranlar üzerinden takip edin.</t>
        </r>
      </text>
    </comment>
    <comment ref="M8" authorId="0">
      <text>
        <r>
          <rPr>
            <b/>
            <sz val="9"/>
            <color indexed="81"/>
            <rFont val="Tahoma"/>
            <family val="2"/>
            <charset val="162"/>
          </rPr>
          <t>Ahmet KIR:
Oranları aşağıdaki toplam oranlar üzerinden takip edin.</t>
        </r>
      </text>
    </comment>
    <comment ref="I9" authorId="0">
      <text>
        <r>
          <rPr>
            <b/>
            <sz val="9"/>
            <color indexed="81"/>
            <rFont val="Tahoma"/>
            <family val="2"/>
            <charset val="162"/>
          </rPr>
          <t>Ahmet KIR:
Hangi mineralde kaç Kg ekleyeceğinizi buraya yazarak ayarlayabilirsiniz.</t>
        </r>
        <r>
          <rPr>
            <sz val="9"/>
            <color indexed="81"/>
            <rFont val="Tahoma"/>
            <family val="2"/>
            <charset val="162"/>
          </rPr>
          <t xml:space="preserve">
Miktarlar Kg cinsinden girilecektir. Eger 100 g ekleyecekseniz 0,1 , 350 g ekleyecekseniz 0,350 şeklinde yazın.</t>
        </r>
      </text>
    </comment>
    <comment ref="J9" authorId="0">
      <text>
        <r>
          <rPr>
            <b/>
            <sz val="9"/>
            <color indexed="81"/>
            <rFont val="Tahoma"/>
            <family val="2"/>
            <charset val="162"/>
          </rPr>
          <t>Ahmet KIR:
Oranları aşağıdaki toplam oranlar üzerinden takip edin.</t>
        </r>
      </text>
    </comment>
    <comment ref="K9" authorId="0">
      <text>
        <r>
          <rPr>
            <b/>
            <sz val="9"/>
            <color indexed="81"/>
            <rFont val="Tahoma"/>
            <family val="2"/>
            <charset val="162"/>
          </rPr>
          <t>Ahmet KIR:
Oranları aşağıdaki toplam oranlar üzerinden takip edin.</t>
        </r>
      </text>
    </comment>
    <comment ref="L9" authorId="0">
      <text>
        <r>
          <rPr>
            <b/>
            <sz val="9"/>
            <color indexed="81"/>
            <rFont val="Tahoma"/>
            <family val="2"/>
            <charset val="162"/>
          </rPr>
          <t>Ahmet KIR:
Oranları aşağıdaki toplam oranlar üzerinden takip edin.</t>
        </r>
      </text>
    </comment>
    <comment ref="M9" authorId="0">
      <text>
        <r>
          <rPr>
            <b/>
            <sz val="9"/>
            <color indexed="81"/>
            <rFont val="Tahoma"/>
            <family val="2"/>
            <charset val="162"/>
          </rPr>
          <t>Ahmet KIR:
Oranları aşağıdaki toplam oranlar üzerinden takip edin.</t>
        </r>
      </text>
    </comment>
    <comment ref="I10" authorId="0">
      <text>
        <r>
          <rPr>
            <b/>
            <sz val="9"/>
            <color indexed="81"/>
            <rFont val="Tahoma"/>
            <family val="2"/>
            <charset val="162"/>
          </rPr>
          <t>Ahmet KIR:
Hangi mineralde kaç Kg ekleyeceğinizi buraya yazarak ayarlayabilirsiniz.</t>
        </r>
        <r>
          <rPr>
            <sz val="9"/>
            <color indexed="81"/>
            <rFont val="Tahoma"/>
            <family val="2"/>
            <charset val="162"/>
          </rPr>
          <t xml:space="preserve">
Miktarlar Kg cinsinden girilecektir. Eger 100 g ekleyecekseniz 0,1 , 350 g ekleyecekseniz 0,350 şeklinde yazın.</t>
        </r>
      </text>
    </comment>
    <comment ref="J10" authorId="0">
      <text>
        <r>
          <rPr>
            <b/>
            <sz val="9"/>
            <color indexed="81"/>
            <rFont val="Tahoma"/>
            <family val="2"/>
            <charset val="162"/>
          </rPr>
          <t>Ahmet KIR:
Oranları aşağıdaki toplam oranlar üzerinden takip edin.</t>
        </r>
      </text>
    </comment>
    <comment ref="K10" authorId="0">
      <text>
        <r>
          <rPr>
            <b/>
            <sz val="9"/>
            <color indexed="81"/>
            <rFont val="Tahoma"/>
            <family val="2"/>
            <charset val="162"/>
          </rPr>
          <t>Ahmet KIR:
Oranları aşağıdaki toplam oranlar üzerinden takip edin.</t>
        </r>
      </text>
    </comment>
    <comment ref="L10" authorId="0">
      <text>
        <r>
          <rPr>
            <b/>
            <sz val="9"/>
            <color indexed="81"/>
            <rFont val="Tahoma"/>
            <family val="2"/>
            <charset val="162"/>
          </rPr>
          <t>Ahmet KIR:
Oranları aşağıdaki toplam oranlar üzerinden takip edin.</t>
        </r>
      </text>
    </comment>
    <comment ref="M10" authorId="0">
      <text>
        <r>
          <rPr>
            <b/>
            <sz val="9"/>
            <color indexed="81"/>
            <rFont val="Tahoma"/>
            <family val="2"/>
            <charset val="162"/>
          </rPr>
          <t>Ahmet KIR:
Oranları aşağıdaki toplam oranlar üzerinden takip edin.</t>
        </r>
      </text>
    </comment>
    <comment ref="I11" authorId="0">
      <text>
        <r>
          <rPr>
            <b/>
            <sz val="9"/>
            <color indexed="81"/>
            <rFont val="Tahoma"/>
            <family val="2"/>
            <charset val="162"/>
          </rPr>
          <t>Ahmet KIR:
Hangi mineralde kaç Kg ekleyeceğinizi buraya yazarak ayarlayabilirsiniz.</t>
        </r>
        <r>
          <rPr>
            <sz val="9"/>
            <color indexed="81"/>
            <rFont val="Tahoma"/>
            <family val="2"/>
            <charset val="162"/>
          </rPr>
          <t xml:space="preserve">
Miktarlar Kg cinsinden girilecektir. Eger 100 g ekleyecekseniz 0,1 , 350 g ekleyecekseniz 0,350 şeklinde yazın.</t>
        </r>
      </text>
    </comment>
    <comment ref="J11" authorId="0">
      <text>
        <r>
          <rPr>
            <b/>
            <sz val="9"/>
            <color indexed="81"/>
            <rFont val="Tahoma"/>
            <family val="2"/>
            <charset val="162"/>
          </rPr>
          <t>Ahmet KIR:
Oranları aşağıdaki toplam oranlar üzerinden takip edin.</t>
        </r>
      </text>
    </comment>
    <comment ref="K11" authorId="0">
      <text>
        <r>
          <rPr>
            <b/>
            <sz val="9"/>
            <color indexed="81"/>
            <rFont val="Tahoma"/>
            <family val="2"/>
            <charset val="162"/>
          </rPr>
          <t>Ahmet KIR:
Oranları aşağıdaki toplam oranlar üzerinden takip edin.</t>
        </r>
      </text>
    </comment>
    <comment ref="L11" authorId="0">
      <text>
        <r>
          <rPr>
            <b/>
            <sz val="9"/>
            <color indexed="81"/>
            <rFont val="Tahoma"/>
            <family val="2"/>
            <charset val="162"/>
          </rPr>
          <t>Ahmet KIR:
Oranları aşağıdaki toplam oranlar üzerinden takip edin.</t>
        </r>
      </text>
    </comment>
    <comment ref="M11" authorId="0">
      <text>
        <r>
          <rPr>
            <b/>
            <sz val="9"/>
            <color indexed="81"/>
            <rFont val="Tahoma"/>
            <family val="2"/>
            <charset val="162"/>
          </rPr>
          <t>Ahmet KIR:
Oranları aşağıdaki toplam oranlar üzerinden takip edin.</t>
        </r>
      </text>
    </comment>
    <comment ref="I12" authorId="0">
      <text>
        <r>
          <rPr>
            <b/>
            <sz val="9"/>
            <color indexed="81"/>
            <rFont val="Tahoma"/>
            <family val="2"/>
            <charset val="162"/>
          </rPr>
          <t>Ahmet KIR:
Hangi mineralde kaç Kg ekleyeceğinizi buraya yazarak ayarlayabilirsiniz.</t>
        </r>
        <r>
          <rPr>
            <sz val="9"/>
            <color indexed="81"/>
            <rFont val="Tahoma"/>
            <family val="2"/>
            <charset val="162"/>
          </rPr>
          <t xml:space="preserve">
Miktarlar Kg cinsinden girilecektir. Eger 100 g ekleyecekseniz 0,1 , 350 g ekleyecekseniz 0,350 şeklinde yazın.</t>
        </r>
      </text>
    </comment>
    <comment ref="J12" authorId="0">
      <text>
        <r>
          <rPr>
            <b/>
            <sz val="9"/>
            <color indexed="81"/>
            <rFont val="Tahoma"/>
            <family val="2"/>
            <charset val="162"/>
          </rPr>
          <t>Ahmet KIR:
Oranları aşağıdaki toplam oranlar üzerinden takip edin.</t>
        </r>
      </text>
    </comment>
    <comment ref="K12" authorId="0">
      <text>
        <r>
          <rPr>
            <b/>
            <sz val="9"/>
            <color indexed="81"/>
            <rFont val="Tahoma"/>
            <family val="2"/>
            <charset val="162"/>
          </rPr>
          <t>Ahmet KIR:
Oranları aşağıdaki toplam oranlar üzerinden takip edin.</t>
        </r>
      </text>
    </comment>
    <comment ref="L12" authorId="0">
      <text>
        <r>
          <rPr>
            <b/>
            <sz val="9"/>
            <color indexed="81"/>
            <rFont val="Tahoma"/>
            <family val="2"/>
            <charset val="162"/>
          </rPr>
          <t>Ahmet KIR:
Oranları aşağıdaki toplam oranlar üzerinden takip edin.</t>
        </r>
      </text>
    </comment>
    <comment ref="M12" authorId="0">
      <text>
        <r>
          <rPr>
            <b/>
            <sz val="9"/>
            <color indexed="81"/>
            <rFont val="Tahoma"/>
            <family val="2"/>
            <charset val="162"/>
          </rPr>
          <t>Ahmet KIR:
Oranları aşağıdaki toplam oranlar üzerinden takip edin.</t>
        </r>
      </text>
    </comment>
    <comment ref="I13" authorId="0">
      <text>
        <r>
          <rPr>
            <b/>
            <sz val="9"/>
            <color indexed="81"/>
            <rFont val="Tahoma"/>
            <family val="2"/>
            <charset val="162"/>
          </rPr>
          <t>Ahmet KIR:
Hangi mineralde kaç Kg ekleyeceğinizi buraya yazarak ayarlayabilirsiniz.</t>
        </r>
        <r>
          <rPr>
            <sz val="9"/>
            <color indexed="81"/>
            <rFont val="Tahoma"/>
            <family val="2"/>
            <charset val="162"/>
          </rPr>
          <t xml:space="preserve">
Miktarlar Kg cinsinden girilecektir. Eger 100 g ekleyecekseniz 0,1 , 350 g ekleyecekseniz 0,350 şeklinde yazın.</t>
        </r>
      </text>
    </comment>
    <comment ref="J13" authorId="0">
      <text>
        <r>
          <rPr>
            <b/>
            <sz val="9"/>
            <color indexed="81"/>
            <rFont val="Tahoma"/>
            <family val="2"/>
            <charset val="162"/>
          </rPr>
          <t>Ahmet KIR:
Oranları aşağıdaki toplam oranlar üzerinden takip edin.</t>
        </r>
      </text>
    </comment>
    <comment ref="K13" authorId="0">
      <text>
        <r>
          <rPr>
            <b/>
            <sz val="9"/>
            <color indexed="81"/>
            <rFont val="Tahoma"/>
            <family val="2"/>
            <charset val="162"/>
          </rPr>
          <t>Ahmet KIR:
Oranları aşağıdaki toplam oranlar üzerinden takip edin.</t>
        </r>
      </text>
    </comment>
    <comment ref="L13" authorId="0">
      <text>
        <r>
          <rPr>
            <b/>
            <sz val="9"/>
            <color indexed="81"/>
            <rFont val="Tahoma"/>
            <family val="2"/>
            <charset val="162"/>
          </rPr>
          <t>Ahmet KIR:
Oranları aşağıdaki toplam oranlar üzerinden takip edin.</t>
        </r>
      </text>
    </comment>
    <comment ref="M13" authorId="0">
      <text>
        <r>
          <rPr>
            <b/>
            <sz val="9"/>
            <color indexed="81"/>
            <rFont val="Tahoma"/>
            <family val="2"/>
            <charset val="162"/>
          </rPr>
          <t>Ahmet KIR:
Oranları aşağıdaki toplam oranlar üzerinden takip edin.</t>
        </r>
      </text>
    </comment>
    <comment ref="I14" authorId="0">
      <text>
        <r>
          <rPr>
            <b/>
            <sz val="9"/>
            <color indexed="81"/>
            <rFont val="Tahoma"/>
            <family val="2"/>
            <charset val="162"/>
          </rPr>
          <t>Ahmet KIR:
Hangi mineralde kaç Kg ekleyeceğinizi buraya yazarak ayarlayabilirsiniz.</t>
        </r>
        <r>
          <rPr>
            <sz val="9"/>
            <color indexed="81"/>
            <rFont val="Tahoma"/>
            <family val="2"/>
            <charset val="162"/>
          </rPr>
          <t xml:space="preserve">
Miktarlar Kg cinsinden girilecektir. Eger 100 g ekleyecekseniz 0,1 , 350 g ekleyecekseniz 0,350 şeklinde yazın.</t>
        </r>
      </text>
    </comment>
    <comment ref="J14" authorId="0">
      <text>
        <r>
          <rPr>
            <b/>
            <sz val="9"/>
            <color indexed="81"/>
            <rFont val="Tahoma"/>
            <family val="2"/>
            <charset val="162"/>
          </rPr>
          <t>Ahmet KIR:
Oranları aşağıdaki toplam oranlar üzerinden takip edin.</t>
        </r>
      </text>
    </comment>
    <comment ref="K14" authorId="0">
      <text>
        <r>
          <rPr>
            <b/>
            <sz val="9"/>
            <color indexed="81"/>
            <rFont val="Tahoma"/>
            <family val="2"/>
            <charset val="162"/>
          </rPr>
          <t>Ahmet KIR:
Oranları aşağıdaki toplam oranlar üzerinden takip edin.</t>
        </r>
      </text>
    </comment>
    <comment ref="L14" authorId="0">
      <text>
        <r>
          <rPr>
            <b/>
            <sz val="9"/>
            <color indexed="81"/>
            <rFont val="Tahoma"/>
            <family val="2"/>
            <charset val="162"/>
          </rPr>
          <t>Ahmet KIR:
Oranları aşağıdaki toplam oranlar üzerinden takip edin.</t>
        </r>
      </text>
    </comment>
    <comment ref="M14" authorId="0">
      <text>
        <r>
          <rPr>
            <b/>
            <sz val="9"/>
            <color indexed="81"/>
            <rFont val="Tahoma"/>
            <family val="2"/>
            <charset val="162"/>
          </rPr>
          <t>Ahmet KIR:
Oranları aşağıdaki toplam oranlar üzerinden takip edin.</t>
        </r>
      </text>
    </comment>
    <comment ref="I15" authorId="0">
      <text>
        <r>
          <rPr>
            <b/>
            <sz val="9"/>
            <color indexed="81"/>
            <rFont val="Tahoma"/>
            <family val="2"/>
            <charset val="162"/>
          </rPr>
          <t>Ahmet KIR:
Hangi mineralde kaç Kg ekleyeceğinizi buraya yazarak ayarlayabilirsiniz.</t>
        </r>
        <r>
          <rPr>
            <sz val="9"/>
            <color indexed="81"/>
            <rFont val="Tahoma"/>
            <family val="2"/>
            <charset val="162"/>
          </rPr>
          <t xml:space="preserve">
Miktarlar Kg cinsinden girilecektir. Eger 100 g ekleyecekseniz 0,1 , 350 g ekleyecekseniz 0,350 şeklinde yazın.</t>
        </r>
      </text>
    </comment>
    <comment ref="J15" authorId="0">
      <text>
        <r>
          <rPr>
            <b/>
            <sz val="9"/>
            <color indexed="81"/>
            <rFont val="Tahoma"/>
            <family val="2"/>
            <charset val="162"/>
          </rPr>
          <t>Ahmet KIR:
Oranları aşağıdaki toplam oranlar üzerinden takip edin.</t>
        </r>
      </text>
    </comment>
    <comment ref="K15" authorId="0">
      <text>
        <r>
          <rPr>
            <b/>
            <sz val="9"/>
            <color indexed="81"/>
            <rFont val="Tahoma"/>
            <family val="2"/>
            <charset val="162"/>
          </rPr>
          <t>Ahmet KIR:
Oranları aşağıdaki toplam oranlar üzerinden takip edin.</t>
        </r>
      </text>
    </comment>
    <comment ref="L15" authorId="0">
      <text>
        <r>
          <rPr>
            <b/>
            <sz val="9"/>
            <color indexed="81"/>
            <rFont val="Tahoma"/>
            <family val="2"/>
            <charset val="162"/>
          </rPr>
          <t>Ahmet KIR:
Oranları aşağıdaki toplam oranlar üzerinden takip edin.</t>
        </r>
      </text>
    </comment>
    <comment ref="M15" authorId="0">
      <text>
        <r>
          <rPr>
            <b/>
            <sz val="9"/>
            <color indexed="81"/>
            <rFont val="Tahoma"/>
            <family val="2"/>
            <charset val="162"/>
          </rPr>
          <t>Ahmet KIR:
Oranları aşağıdaki toplam oranlar üzerinden takip edin.</t>
        </r>
      </text>
    </comment>
    <comment ref="I16" authorId="0">
      <text>
        <r>
          <rPr>
            <b/>
            <sz val="9"/>
            <color indexed="81"/>
            <rFont val="Tahoma"/>
            <family val="2"/>
            <charset val="162"/>
          </rPr>
          <t>Ahmet KIR:
Hangi mineralde kaç Kg ekleyeceğinizi buraya yazarak ayarlayabilirsiniz.</t>
        </r>
        <r>
          <rPr>
            <sz val="9"/>
            <color indexed="81"/>
            <rFont val="Tahoma"/>
            <family val="2"/>
            <charset val="162"/>
          </rPr>
          <t xml:space="preserve">
Miktarlar Kg cinsinden girilecektir. Eger 100 g ekleyecekseniz 0,1 , 350 g ekleyecekseniz 0,350 şeklinde yazın.</t>
        </r>
      </text>
    </comment>
    <comment ref="J16" authorId="0">
      <text>
        <r>
          <rPr>
            <b/>
            <sz val="9"/>
            <color indexed="81"/>
            <rFont val="Tahoma"/>
            <family val="2"/>
            <charset val="162"/>
          </rPr>
          <t>Ahmet KIR:
Oranları aşağıdaki toplam oranlar üzerinden takip edin.</t>
        </r>
      </text>
    </comment>
    <comment ref="K16" authorId="0">
      <text>
        <r>
          <rPr>
            <b/>
            <sz val="9"/>
            <color indexed="81"/>
            <rFont val="Tahoma"/>
            <family val="2"/>
            <charset val="162"/>
          </rPr>
          <t>Ahmet KIR:
Oranları aşağıdaki toplam oranlar üzerinden takip edin.</t>
        </r>
      </text>
    </comment>
    <comment ref="L16" authorId="0">
      <text>
        <r>
          <rPr>
            <b/>
            <sz val="9"/>
            <color indexed="81"/>
            <rFont val="Tahoma"/>
            <family val="2"/>
            <charset val="162"/>
          </rPr>
          <t>Ahmet KIR:
Oranları aşağıdaki toplam oranlar üzerinden takip edin.</t>
        </r>
      </text>
    </comment>
    <comment ref="M16" authorId="0">
      <text>
        <r>
          <rPr>
            <b/>
            <sz val="9"/>
            <color indexed="81"/>
            <rFont val="Tahoma"/>
            <family val="2"/>
            <charset val="162"/>
          </rPr>
          <t>Ahmet KIR:
Oranları aşağıdaki toplam oranlar üzerinden takip edin.</t>
        </r>
      </text>
    </comment>
    <comment ref="I17" authorId="0">
      <text>
        <r>
          <rPr>
            <b/>
            <sz val="9"/>
            <color indexed="81"/>
            <rFont val="Tahoma"/>
            <family val="2"/>
            <charset val="162"/>
          </rPr>
          <t>Ahmet KIR:
Hangi mineralde kaç Kg ekleyeceğinizi buraya yazarak ayarlayabilirsiniz.</t>
        </r>
        <r>
          <rPr>
            <sz val="9"/>
            <color indexed="81"/>
            <rFont val="Tahoma"/>
            <family val="2"/>
            <charset val="162"/>
          </rPr>
          <t xml:space="preserve">
Miktarlar Kg cinsinden girilecektir. Eger 100 g ekleyecekseniz 0,1 , 350 g ekleyecekseniz 0,350 şeklinde yazın.</t>
        </r>
      </text>
    </comment>
    <comment ref="J17" authorId="0">
      <text>
        <r>
          <rPr>
            <b/>
            <sz val="9"/>
            <color indexed="81"/>
            <rFont val="Tahoma"/>
            <family val="2"/>
            <charset val="162"/>
          </rPr>
          <t>Ahmet KIR:
Oranları aşağıdaki toplam oranlar üzerinden takip edin.</t>
        </r>
      </text>
    </comment>
    <comment ref="K17" authorId="0">
      <text>
        <r>
          <rPr>
            <b/>
            <sz val="9"/>
            <color indexed="81"/>
            <rFont val="Tahoma"/>
            <family val="2"/>
            <charset val="162"/>
          </rPr>
          <t>Ahmet KIR:
Oranları aşağıdaki toplam oranlar üzerinden takip edin.</t>
        </r>
      </text>
    </comment>
    <comment ref="L17" authorId="0">
      <text>
        <r>
          <rPr>
            <b/>
            <sz val="9"/>
            <color indexed="81"/>
            <rFont val="Tahoma"/>
            <family val="2"/>
            <charset val="162"/>
          </rPr>
          <t>Ahmet KIR:
Oranları aşağıdaki toplam oranlar üzerinden takip edin.</t>
        </r>
      </text>
    </comment>
    <comment ref="M17" authorId="0">
      <text>
        <r>
          <rPr>
            <b/>
            <sz val="9"/>
            <color indexed="81"/>
            <rFont val="Tahoma"/>
            <family val="2"/>
            <charset val="162"/>
          </rPr>
          <t>Ahmet KIR:
Oranları aşağıdaki toplam oranlar üzerinden takip edin.</t>
        </r>
      </text>
    </comment>
    <comment ref="I18" authorId="0">
      <text>
        <r>
          <rPr>
            <b/>
            <sz val="9"/>
            <color indexed="81"/>
            <rFont val="Tahoma"/>
            <family val="2"/>
            <charset val="162"/>
          </rPr>
          <t>Ahmet KIR:
Hangi mineralde kaç Kg ekleyeceğinizi buraya yazarak ayarlayabilirsiniz.</t>
        </r>
        <r>
          <rPr>
            <sz val="9"/>
            <color indexed="81"/>
            <rFont val="Tahoma"/>
            <family val="2"/>
            <charset val="162"/>
          </rPr>
          <t xml:space="preserve">
Miktarlar Kg cinsinden girilecektir. Eger 100 g ekleyecekseniz 0,1 , 350 g ekleyecekseniz 0,350 şeklinde yazın.</t>
        </r>
      </text>
    </comment>
    <comment ref="J18" authorId="0">
      <text>
        <r>
          <rPr>
            <b/>
            <sz val="9"/>
            <color indexed="81"/>
            <rFont val="Tahoma"/>
            <family val="2"/>
            <charset val="162"/>
          </rPr>
          <t>Ahmet KIR:
Oranları aşağıdaki toplam oranlar üzerinden takip edin.</t>
        </r>
      </text>
    </comment>
    <comment ref="K18" authorId="0">
      <text>
        <r>
          <rPr>
            <b/>
            <sz val="9"/>
            <color indexed="81"/>
            <rFont val="Tahoma"/>
            <family val="2"/>
            <charset val="162"/>
          </rPr>
          <t>Ahmet KIR:
Oranları aşağıdaki toplam oranlar üzerinden takip edin.</t>
        </r>
      </text>
    </comment>
    <comment ref="L18" authorId="0">
      <text>
        <r>
          <rPr>
            <b/>
            <sz val="9"/>
            <color indexed="81"/>
            <rFont val="Tahoma"/>
            <family val="2"/>
            <charset val="162"/>
          </rPr>
          <t>Ahmet KIR:
Oranları aşağıdaki toplam oranlar üzerinden takip edin.</t>
        </r>
      </text>
    </comment>
    <comment ref="M18" authorId="0">
      <text>
        <r>
          <rPr>
            <b/>
            <sz val="9"/>
            <color indexed="81"/>
            <rFont val="Tahoma"/>
            <family val="2"/>
            <charset val="162"/>
          </rPr>
          <t>Ahmet KIR:
Oranları aşağıdaki toplam oranlar üzerinden takip edin.</t>
        </r>
      </text>
    </comment>
    <comment ref="F22" authorId="0">
      <text>
        <r>
          <rPr>
            <b/>
            <sz val="9"/>
            <color indexed="81"/>
            <rFont val="Tahoma"/>
            <family val="2"/>
            <charset val="162"/>
          </rPr>
          <t>Ahmet KIR:
Oranları buradaki toplam oranlar üzerinden takip edin.</t>
        </r>
      </text>
    </comment>
    <comment ref="J22" authorId="0">
      <text>
        <r>
          <rPr>
            <b/>
            <sz val="9"/>
            <color indexed="81"/>
            <rFont val="Tahoma"/>
            <family val="2"/>
            <charset val="162"/>
          </rPr>
          <t>Ahmet KIR:
Oranları buradaki toplam oranlar üzerinden takip edin.</t>
        </r>
      </text>
    </comment>
    <comment ref="F23" authorId="0">
      <text>
        <r>
          <rPr>
            <b/>
            <sz val="9"/>
            <color indexed="81"/>
            <rFont val="Tahoma"/>
            <family val="2"/>
            <charset val="162"/>
          </rPr>
          <t>Ahmet KIR:
Oranları buradaki toplam oranlar üzerinden takip edin.</t>
        </r>
      </text>
    </comment>
    <comment ref="J23" authorId="0">
      <text>
        <r>
          <rPr>
            <b/>
            <sz val="9"/>
            <color indexed="81"/>
            <rFont val="Tahoma"/>
            <family val="2"/>
            <charset val="162"/>
          </rPr>
          <t>Ahmet KIR:
Oranları buradaki toplam oranlar üzerinden takip edin.</t>
        </r>
      </text>
    </comment>
    <comment ref="F24" authorId="0">
      <text>
        <r>
          <rPr>
            <b/>
            <sz val="9"/>
            <color indexed="81"/>
            <rFont val="Tahoma"/>
            <family val="2"/>
            <charset val="162"/>
          </rPr>
          <t>Ahmet KIR:
Oranları buradaki toplam oranlar üzerinden takip edin.</t>
        </r>
      </text>
    </comment>
    <comment ref="J24" authorId="0">
      <text>
        <r>
          <rPr>
            <b/>
            <sz val="9"/>
            <color indexed="81"/>
            <rFont val="Tahoma"/>
            <family val="2"/>
            <charset val="162"/>
          </rPr>
          <t>Ahmet KIR:
Oranları buradaki toplam oranlar üzerinden takip edin.</t>
        </r>
      </text>
    </comment>
    <comment ref="F25" authorId="0">
      <text>
        <r>
          <rPr>
            <b/>
            <sz val="9"/>
            <color indexed="81"/>
            <rFont val="Tahoma"/>
            <family val="2"/>
            <charset val="162"/>
          </rPr>
          <t>Ahmet KIR:
Oranları buradaki toplam oranlar üzerinden takip edin.</t>
        </r>
      </text>
    </comment>
    <comment ref="J25" authorId="0">
      <text>
        <r>
          <rPr>
            <b/>
            <sz val="9"/>
            <color indexed="81"/>
            <rFont val="Tahoma"/>
            <family val="2"/>
            <charset val="162"/>
          </rPr>
          <t>Ahmet KIR:
Oranları buradaki toplam oranlar üzerinden takip edin.</t>
        </r>
      </text>
    </comment>
    <comment ref="F26" authorId="0">
      <text>
        <r>
          <rPr>
            <b/>
            <sz val="9"/>
            <color indexed="81"/>
            <rFont val="Tahoma"/>
            <family val="2"/>
            <charset val="162"/>
          </rPr>
          <t>Ahmet KIR:
Oranları buradaki toplam oranlar üzerinden takip edin.</t>
        </r>
      </text>
    </comment>
    <comment ref="J26" authorId="0">
      <text>
        <r>
          <rPr>
            <b/>
            <sz val="9"/>
            <color indexed="81"/>
            <rFont val="Tahoma"/>
            <family val="2"/>
            <charset val="162"/>
          </rPr>
          <t>Ahmet KIR:
Oranları buradaki toplam oranlar üzerinden takip edin.</t>
        </r>
      </text>
    </comment>
  </commentList>
</comments>
</file>

<file path=xl/sharedStrings.xml><?xml version="1.0" encoding="utf-8"?>
<sst xmlns="http://schemas.openxmlformats.org/spreadsheetml/2006/main" count="324" uniqueCount="145">
  <si>
    <t>Gerekli
Mineral</t>
  </si>
  <si>
    <t>Kaynak</t>
  </si>
  <si>
    <t>Kimyasal
Formülü</t>
  </si>
  <si>
    <t>Üre</t>
  </si>
  <si>
    <t>DAP</t>
  </si>
  <si>
    <t>Potasyum Sülfat</t>
  </si>
  <si>
    <t>Doğal Boraks</t>
  </si>
  <si>
    <t>İzin Verilebilir En Yüksek Ağır Metal Miktarları</t>
  </si>
  <si>
    <t>Mol Kütlesi</t>
  </si>
  <si>
    <t>Çözünürlüğü</t>
  </si>
  <si>
    <t>Çinkosülfatheptahidrat</t>
  </si>
  <si>
    <t>Magnezyumsülfatheptahidrat</t>
  </si>
  <si>
    <t>Kadmiyum (Cd) : 4</t>
  </si>
  <si>
    <t>Bakır (Cu) : 51</t>
  </si>
  <si>
    <t>Nikel (Ni) : 121</t>
  </si>
  <si>
    <t>Kurşun (Pb) : 151</t>
  </si>
  <si>
    <t>Çinko (Zn) : 1101</t>
  </si>
  <si>
    <t>Krom (Cr) : 271</t>
  </si>
  <si>
    <t>Sıvı Yaprak Gübresi Yapımı</t>
  </si>
  <si>
    <t>Sıra No:</t>
  </si>
  <si>
    <t>1.</t>
  </si>
  <si>
    <t>2.</t>
  </si>
  <si>
    <t>3.</t>
  </si>
  <si>
    <t>4.</t>
  </si>
  <si>
    <t>5.</t>
  </si>
  <si>
    <t>6.</t>
  </si>
  <si>
    <t>7.</t>
  </si>
  <si>
    <t>8.</t>
  </si>
  <si>
    <t>9.</t>
  </si>
  <si>
    <t>Azot (N)</t>
  </si>
  <si>
    <t>Fosfor (P)</t>
  </si>
  <si>
    <t>Potasyum (K)</t>
  </si>
  <si>
    <t>Kükürt (S)</t>
  </si>
  <si>
    <t>Magnezyum (Mg)</t>
  </si>
  <si>
    <t>Çinko (Zn)</t>
  </si>
  <si>
    <t>Bor (B)</t>
  </si>
  <si>
    <t>Manganez (Mn)</t>
  </si>
  <si>
    <t>Molibden (Mo)</t>
  </si>
  <si>
    <t>Amonyum Sülfat</t>
  </si>
  <si>
    <r>
      <t>MnSO</t>
    </r>
    <r>
      <rPr>
        <b/>
        <sz val="8"/>
        <color rgb="FF7030A0"/>
        <rFont val="Arial"/>
        <family val="2"/>
        <charset val="162"/>
      </rPr>
      <t>4</t>
    </r>
  </si>
  <si>
    <t>Mangansülfat</t>
  </si>
  <si>
    <t>151 g/mol</t>
  </si>
  <si>
    <t>60 g/mol</t>
  </si>
  <si>
    <t>132 g/mol</t>
  </si>
  <si>
    <t>174 g/mol</t>
  </si>
  <si>
    <t>246 g/mol</t>
  </si>
  <si>
    <t>287 g/mol</t>
  </si>
  <si>
    <t>345 g/mol</t>
  </si>
  <si>
    <t>1 Kg da bulunan mineral miktarı</t>
  </si>
  <si>
    <r>
      <t xml:space="preserve">466 g </t>
    </r>
    <r>
      <rPr>
        <b/>
        <sz val="10"/>
        <color rgb="FF222222"/>
        <rFont val="Arial"/>
        <family val="2"/>
        <charset val="162"/>
      </rPr>
      <t>N</t>
    </r>
  </si>
  <si>
    <r>
      <t xml:space="preserve">212 g </t>
    </r>
    <r>
      <rPr>
        <b/>
        <sz val="10"/>
        <color rgb="FF222222"/>
        <rFont val="Arial"/>
        <family val="2"/>
        <charset val="162"/>
      </rPr>
      <t>N</t>
    </r>
  </si>
  <si>
    <r>
      <t xml:space="preserve">242 g </t>
    </r>
    <r>
      <rPr>
        <b/>
        <sz val="10"/>
        <color rgb="FF222222"/>
        <rFont val="Arial"/>
        <family val="2"/>
        <charset val="162"/>
      </rPr>
      <t>S</t>
    </r>
  </si>
  <si>
    <t>107,9 g/100 cc (20 °C)</t>
  </si>
  <si>
    <t>52 g/100 cc (5 °C)</t>
  </si>
  <si>
    <t>İlgili Minerel Miktarı</t>
  </si>
  <si>
    <t>N</t>
  </si>
  <si>
    <t>S</t>
  </si>
  <si>
    <t>P</t>
  </si>
  <si>
    <t>K</t>
  </si>
  <si>
    <t>Mg</t>
  </si>
  <si>
    <t>Zn</t>
  </si>
  <si>
    <t>B</t>
  </si>
  <si>
    <t>Na</t>
  </si>
  <si>
    <t>Mn</t>
  </si>
  <si>
    <t>Mo</t>
  </si>
  <si>
    <r>
      <t xml:space="preserve">234 g </t>
    </r>
    <r>
      <rPr>
        <b/>
        <sz val="10"/>
        <color rgb="FF222222"/>
        <rFont val="Arial"/>
        <family val="2"/>
        <charset val="162"/>
      </rPr>
      <t>P</t>
    </r>
  </si>
  <si>
    <t>Civa (Hg) :6</t>
  </si>
  <si>
    <t>Toplam Bor (B)</t>
  </si>
  <si>
    <t>Sodyum Molibdat</t>
  </si>
  <si>
    <t>242 g/mol</t>
  </si>
  <si>
    <t>Çözünür</t>
  </si>
  <si>
    <t>Demir (Fe)</t>
  </si>
  <si>
    <t>Bakır (Cu)</t>
  </si>
  <si>
    <t>25,6 g/100 cc (5 °C)</t>
  </si>
  <si>
    <t>Demir II Sülfat (Şıbılık, Saçıkara)</t>
  </si>
  <si>
    <t>278 g/mol</t>
  </si>
  <si>
    <t>Fe</t>
  </si>
  <si>
    <t>Cu</t>
  </si>
  <si>
    <t>160 g/mol</t>
  </si>
  <si>
    <r>
      <t>CH</t>
    </r>
    <r>
      <rPr>
        <b/>
        <sz val="7"/>
        <color rgb="FF7030A0"/>
        <rFont val="Arial"/>
        <family val="2"/>
        <charset val="162"/>
      </rPr>
      <t>4</t>
    </r>
    <r>
      <rPr>
        <b/>
        <sz val="10"/>
        <color rgb="FF7030A0"/>
        <rFont val="Arial"/>
        <family val="2"/>
        <charset val="162"/>
      </rPr>
      <t>N</t>
    </r>
    <r>
      <rPr>
        <b/>
        <sz val="7"/>
        <color rgb="FF7030A0"/>
        <rFont val="Arial"/>
        <family val="2"/>
        <charset val="162"/>
      </rPr>
      <t>2</t>
    </r>
    <r>
      <rPr>
        <b/>
        <sz val="10"/>
        <color rgb="FF7030A0"/>
        <rFont val="Arial"/>
        <family val="2"/>
        <charset val="162"/>
      </rPr>
      <t>O</t>
    </r>
  </si>
  <si>
    <r>
      <t>(NH4)</t>
    </r>
    <r>
      <rPr>
        <b/>
        <sz val="8"/>
        <color rgb="FF7030A0"/>
        <rFont val="Arial"/>
        <family val="2"/>
        <charset val="162"/>
      </rPr>
      <t>2</t>
    </r>
    <r>
      <rPr>
        <b/>
        <sz val="10"/>
        <color rgb="FF7030A0"/>
        <rFont val="Arial"/>
        <family val="2"/>
        <charset val="162"/>
      </rPr>
      <t>SO</t>
    </r>
    <r>
      <rPr>
        <b/>
        <sz val="8"/>
        <color rgb="FF7030A0"/>
        <rFont val="Arial"/>
        <family val="2"/>
        <charset val="162"/>
      </rPr>
      <t>4</t>
    </r>
  </si>
  <si>
    <r>
      <t>(NH4)</t>
    </r>
    <r>
      <rPr>
        <b/>
        <sz val="8"/>
        <color rgb="FF7030A0"/>
        <rFont val="Arial"/>
        <family val="2"/>
        <charset val="162"/>
      </rPr>
      <t>2</t>
    </r>
    <r>
      <rPr>
        <b/>
        <sz val="10"/>
        <color rgb="FF7030A0"/>
        <rFont val="Arial"/>
        <family val="2"/>
        <charset val="162"/>
      </rPr>
      <t>HPO</t>
    </r>
    <r>
      <rPr>
        <b/>
        <sz val="8"/>
        <color rgb="FF7030A0"/>
        <rFont val="Arial"/>
        <family val="2"/>
        <charset val="162"/>
      </rPr>
      <t>4</t>
    </r>
  </si>
  <si>
    <r>
      <t>K</t>
    </r>
    <r>
      <rPr>
        <b/>
        <sz val="8"/>
        <color rgb="FF7030A0"/>
        <rFont val="Arial"/>
        <family val="2"/>
        <charset val="162"/>
      </rPr>
      <t>2</t>
    </r>
    <r>
      <rPr>
        <b/>
        <sz val="10"/>
        <color rgb="FF7030A0"/>
        <rFont val="Arial"/>
        <family val="2"/>
        <charset val="162"/>
      </rPr>
      <t>SO</t>
    </r>
    <r>
      <rPr>
        <b/>
        <sz val="8"/>
        <color rgb="FF7030A0"/>
        <rFont val="Arial"/>
        <family val="2"/>
        <charset val="162"/>
      </rPr>
      <t>4</t>
    </r>
  </si>
  <si>
    <r>
      <t>MgSO</t>
    </r>
    <r>
      <rPr>
        <b/>
        <sz val="8"/>
        <color rgb="FF7030A0"/>
        <rFont val="Arial"/>
        <family val="2"/>
        <charset val="162"/>
      </rPr>
      <t>4</t>
    </r>
    <r>
      <rPr>
        <b/>
        <sz val="10"/>
        <color rgb="FF7030A0"/>
        <rFont val="Arial"/>
        <family val="2"/>
        <charset val="162"/>
      </rPr>
      <t>.7H</t>
    </r>
    <r>
      <rPr>
        <b/>
        <sz val="8"/>
        <color rgb="FF7030A0"/>
        <rFont val="Arial"/>
        <family val="2"/>
        <charset val="162"/>
      </rPr>
      <t>2</t>
    </r>
    <r>
      <rPr>
        <b/>
        <sz val="10"/>
        <color rgb="FF7030A0"/>
        <rFont val="Arial"/>
        <family val="2"/>
        <charset val="162"/>
      </rPr>
      <t>O</t>
    </r>
  </si>
  <si>
    <r>
      <t>ZnSO</t>
    </r>
    <r>
      <rPr>
        <b/>
        <sz val="8"/>
        <color rgb="FF7030A0"/>
        <rFont val="Arial"/>
        <family val="2"/>
        <charset val="162"/>
      </rPr>
      <t>4</t>
    </r>
    <r>
      <rPr>
        <b/>
        <sz val="10"/>
        <color rgb="FF7030A0"/>
        <rFont val="Arial"/>
        <family val="2"/>
        <charset val="162"/>
      </rPr>
      <t>.7H</t>
    </r>
    <r>
      <rPr>
        <b/>
        <sz val="8"/>
        <color rgb="FF7030A0"/>
        <rFont val="Arial"/>
        <family val="2"/>
        <charset val="162"/>
      </rPr>
      <t>2</t>
    </r>
    <r>
      <rPr>
        <b/>
        <sz val="10"/>
        <color rgb="FF7030A0"/>
        <rFont val="Arial"/>
        <family val="2"/>
        <charset val="162"/>
      </rPr>
      <t>O</t>
    </r>
  </si>
  <si>
    <r>
      <t>Na</t>
    </r>
    <r>
      <rPr>
        <b/>
        <sz val="8"/>
        <color rgb="FF7030A0"/>
        <rFont val="Arial"/>
        <family val="2"/>
        <charset val="162"/>
      </rPr>
      <t>2</t>
    </r>
    <r>
      <rPr>
        <b/>
        <sz val="10"/>
        <color rgb="FF7030A0"/>
        <rFont val="Arial"/>
        <family val="2"/>
        <charset val="162"/>
      </rPr>
      <t>[B</t>
    </r>
    <r>
      <rPr>
        <b/>
        <sz val="8"/>
        <color rgb="FF7030A0"/>
        <rFont val="Arial"/>
        <family val="2"/>
        <charset val="162"/>
      </rPr>
      <t>4</t>
    </r>
    <r>
      <rPr>
        <b/>
        <sz val="10"/>
        <color rgb="FF7030A0"/>
        <rFont val="Arial"/>
        <family val="2"/>
        <charset val="162"/>
      </rPr>
      <t>O</t>
    </r>
    <r>
      <rPr>
        <b/>
        <sz val="8"/>
        <color rgb="FF7030A0"/>
        <rFont val="Arial"/>
        <family val="2"/>
        <charset val="162"/>
      </rPr>
      <t>5</t>
    </r>
    <r>
      <rPr>
        <b/>
        <sz val="10"/>
        <color rgb="FF7030A0"/>
        <rFont val="Arial"/>
        <family val="2"/>
        <charset val="162"/>
      </rPr>
      <t>(OH)</t>
    </r>
    <r>
      <rPr>
        <b/>
        <sz val="8"/>
        <color rgb="FF7030A0"/>
        <rFont val="Arial"/>
        <family val="2"/>
        <charset val="162"/>
      </rPr>
      <t>4</t>
    </r>
    <r>
      <rPr>
        <b/>
        <sz val="10"/>
        <color rgb="FF7030A0"/>
        <rFont val="Arial"/>
        <family val="2"/>
        <charset val="162"/>
      </rPr>
      <t>]·8H</t>
    </r>
    <r>
      <rPr>
        <b/>
        <sz val="8"/>
        <color rgb="FF7030A0"/>
        <rFont val="Arial"/>
        <family val="2"/>
        <charset val="162"/>
      </rPr>
      <t>2</t>
    </r>
    <r>
      <rPr>
        <b/>
        <sz val="10"/>
        <color rgb="FF7030A0"/>
        <rFont val="Arial"/>
        <family val="2"/>
        <charset val="162"/>
      </rPr>
      <t>O</t>
    </r>
  </si>
  <si>
    <r>
      <t>Na</t>
    </r>
    <r>
      <rPr>
        <b/>
        <sz val="8"/>
        <color rgb="FF7030A0"/>
        <rFont val="Arial"/>
        <family val="2"/>
        <charset val="162"/>
      </rPr>
      <t>2</t>
    </r>
    <r>
      <rPr>
        <b/>
        <sz val="10"/>
        <color rgb="FF7030A0"/>
        <rFont val="Arial"/>
        <family val="2"/>
        <charset val="162"/>
      </rPr>
      <t>MoO</t>
    </r>
    <r>
      <rPr>
        <b/>
        <sz val="8"/>
        <color rgb="FF7030A0"/>
        <rFont val="Arial"/>
        <family val="2"/>
        <charset val="162"/>
      </rPr>
      <t>4</t>
    </r>
    <r>
      <rPr>
        <b/>
        <sz val="10"/>
        <color rgb="FF7030A0"/>
        <rFont val="Arial"/>
        <family val="2"/>
        <charset val="162"/>
      </rPr>
      <t>.2H</t>
    </r>
    <r>
      <rPr>
        <b/>
        <sz val="8"/>
        <color rgb="FF7030A0"/>
        <rFont val="Arial"/>
        <family val="2"/>
        <charset val="162"/>
      </rPr>
      <t>2</t>
    </r>
    <r>
      <rPr>
        <b/>
        <sz val="10"/>
        <color rgb="FF7030A0"/>
        <rFont val="Arial"/>
        <family val="2"/>
        <charset val="162"/>
      </rPr>
      <t>O</t>
    </r>
  </si>
  <si>
    <r>
      <t>FeSO</t>
    </r>
    <r>
      <rPr>
        <b/>
        <sz val="8"/>
        <color rgb="FF7030A0"/>
        <rFont val="Arial"/>
        <family val="2"/>
        <charset val="162"/>
      </rPr>
      <t>4</t>
    </r>
    <r>
      <rPr>
        <b/>
        <sz val="10"/>
        <color rgb="FF7030A0"/>
        <rFont val="Arial"/>
        <family val="2"/>
        <charset val="162"/>
      </rPr>
      <t>.7H</t>
    </r>
    <r>
      <rPr>
        <b/>
        <sz val="8"/>
        <color rgb="FF7030A0"/>
        <rFont val="Arial"/>
        <family val="2"/>
        <charset val="162"/>
      </rPr>
      <t>2</t>
    </r>
    <r>
      <rPr>
        <b/>
        <sz val="10"/>
        <color rgb="FF7030A0"/>
        <rFont val="Arial"/>
        <family val="2"/>
        <charset val="162"/>
      </rPr>
      <t>O</t>
    </r>
  </si>
  <si>
    <r>
      <t>CuSO</t>
    </r>
    <r>
      <rPr>
        <b/>
        <sz val="8"/>
        <color rgb="FF7030A0"/>
        <rFont val="Arial"/>
        <family val="2"/>
        <charset val="162"/>
      </rPr>
      <t>4</t>
    </r>
    <r>
      <rPr>
        <b/>
        <sz val="10"/>
        <color rgb="FF7030A0"/>
        <rFont val="Arial"/>
        <family val="2"/>
        <charset val="162"/>
      </rPr>
      <t>.5H</t>
    </r>
    <r>
      <rPr>
        <b/>
        <sz val="8"/>
        <color rgb="FF7030A0"/>
        <rFont val="Arial"/>
        <family val="2"/>
        <charset val="162"/>
      </rPr>
      <t>2</t>
    </r>
    <r>
      <rPr>
        <b/>
        <sz val="10"/>
        <color rgb="FF7030A0"/>
        <rFont val="Arial"/>
        <family val="2"/>
        <charset val="162"/>
      </rPr>
      <t>O</t>
    </r>
  </si>
  <si>
    <r>
      <t xml:space="preserve">448 g </t>
    </r>
    <r>
      <rPr>
        <b/>
        <sz val="10"/>
        <color theme="1"/>
        <rFont val="Arial"/>
        <family val="2"/>
        <charset val="162"/>
      </rPr>
      <t>K</t>
    </r>
  </si>
  <si>
    <r>
      <t xml:space="preserve">183 g </t>
    </r>
    <r>
      <rPr>
        <b/>
        <sz val="10"/>
        <color theme="1"/>
        <rFont val="Arial"/>
        <family val="2"/>
        <charset val="162"/>
      </rPr>
      <t>S</t>
    </r>
  </si>
  <si>
    <t>Hazırlayan Ahmet KIR  0505 241 4220</t>
  </si>
  <si>
    <r>
      <t>5Ca(NO</t>
    </r>
    <r>
      <rPr>
        <b/>
        <sz val="7"/>
        <color rgb="FF7030A0"/>
        <rFont val="Arial"/>
        <family val="2"/>
        <charset val="162"/>
      </rPr>
      <t>3</t>
    </r>
    <r>
      <rPr>
        <b/>
        <sz val="8"/>
        <color rgb="FF7030A0"/>
        <rFont val="Arial"/>
        <family val="2"/>
        <charset val="162"/>
      </rPr>
      <t>)2NH</t>
    </r>
    <r>
      <rPr>
        <b/>
        <sz val="7"/>
        <color rgb="FF7030A0"/>
        <rFont val="Arial"/>
        <family val="2"/>
        <charset val="162"/>
      </rPr>
      <t>4</t>
    </r>
    <r>
      <rPr>
        <b/>
        <sz val="8"/>
        <color rgb="FF7030A0"/>
        <rFont val="Arial"/>
        <family val="2"/>
        <charset val="162"/>
      </rPr>
      <t>NO</t>
    </r>
    <r>
      <rPr>
        <b/>
        <sz val="7"/>
        <color rgb="FF7030A0"/>
        <rFont val="Arial"/>
        <family val="2"/>
        <charset val="162"/>
      </rPr>
      <t>3</t>
    </r>
    <r>
      <rPr>
        <b/>
        <sz val="8"/>
        <color rgb="FF7030A0"/>
        <rFont val="Arial"/>
        <family val="2"/>
        <charset val="162"/>
      </rPr>
      <t>.10H</t>
    </r>
    <r>
      <rPr>
        <b/>
        <sz val="7"/>
        <color rgb="FF7030A0"/>
        <rFont val="Arial"/>
        <family val="2"/>
        <charset val="162"/>
      </rPr>
      <t>2</t>
    </r>
    <r>
      <rPr>
        <b/>
        <sz val="8"/>
        <color rgb="FF7030A0"/>
        <rFont val="Arial"/>
        <family val="2"/>
        <charset val="162"/>
      </rPr>
      <t>O</t>
    </r>
  </si>
  <si>
    <t>Kalsiyumamonyumnitrat</t>
  </si>
  <si>
    <t>788 g/mol</t>
  </si>
  <si>
    <r>
      <t xml:space="preserve">142 g </t>
    </r>
    <r>
      <rPr>
        <b/>
        <sz val="10"/>
        <color rgb="FF222222"/>
        <rFont val="Arial"/>
        <family val="2"/>
        <charset val="162"/>
      </rPr>
      <t>N</t>
    </r>
  </si>
  <si>
    <r>
      <t xml:space="preserve">98 g </t>
    </r>
    <r>
      <rPr>
        <b/>
        <sz val="10"/>
        <color theme="1"/>
        <rFont val="Arial"/>
        <family val="2"/>
        <charset val="162"/>
      </rPr>
      <t>Mg</t>
    </r>
  </si>
  <si>
    <r>
      <t xml:space="preserve">130 g </t>
    </r>
    <r>
      <rPr>
        <b/>
        <sz val="10"/>
        <color theme="1"/>
        <rFont val="Arial"/>
        <family val="2"/>
        <charset val="162"/>
      </rPr>
      <t>S</t>
    </r>
  </si>
  <si>
    <r>
      <t xml:space="preserve">226 g </t>
    </r>
    <r>
      <rPr>
        <b/>
        <sz val="10"/>
        <color theme="1"/>
        <rFont val="Arial"/>
        <family val="2"/>
        <charset val="162"/>
      </rPr>
      <t>Zn</t>
    </r>
  </si>
  <si>
    <r>
      <t xml:space="preserve">112 g </t>
    </r>
    <r>
      <rPr>
        <b/>
        <sz val="10"/>
        <color theme="1"/>
        <rFont val="Arial"/>
        <family val="2"/>
        <charset val="162"/>
      </rPr>
      <t>S</t>
    </r>
  </si>
  <si>
    <r>
      <t xml:space="preserve">32 g </t>
    </r>
    <r>
      <rPr>
        <b/>
        <sz val="10"/>
        <color rgb="FF222222"/>
        <rFont val="Arial"/>
        <family val="2"/>
        <charset val="162"/>
      </rPr>
      <t>B</t>
    </r>
  </si>
  <si>
    <r>
      <t xml:space="preserve">133 g </t>
    </r>
    <r>
      <rPr>
        <b/>
        <sz val="10"/>
        <color rgb="FF222222"/>
        <rFont val="Arial"/>
        <family val="2"/>
        <charset val="162"/>
      </rPr>
      <t>Na</t>
    </r>
  </si>
  <si>
    <r>
      <t xml:space="preserve">364 g </t>
    </r>
    <r>
      <rPr>
        <b/>
        <sz val="10"/>
        <color rgb="FF222222"/>
        <rFont val="Arial"/>
        <family val="2"/>
        <charset val="162"/>
      </rPr>
      <t>Mn</t>
    </r>
  </si>
  <si>
    <r>
      <t xml:space="preserve">211 g </t>
    </r>
    <r>
      <rPr>
        <b/>
        <sz val="10"/>
        <color rgb="FF222222"/>
        <rFont val="Arial"/>
        <family val="2"/>
        <charset val="162"/>
      </rPr>
      <t>S</t>
    </r>
  </si>
  <si>
    <r>
      <t xml:space="preserve">396 g </t>
    </r>
    <r>
      <rPr>
        <b/>
        <sz val="10"/>
        <color theme="1"/>
        <rFont val="Arial"/>
        <family val="2"/>
        <charset val="162"/>
      </rPr>
      <t>Mo</t>
    </r>
  </si>
  <si>
    <r>
      <t xml:space="preserve">190 g </t>
    </r>
    <r>
      <rPr>
        <b/>
        <sz val="10"/>
        <color theme="1"/>
        <rFont val="Arial"/>
        <family val="2"/>
        <charset val="162"/>
      </rPr>
      <t>Na</t>
    </r>
  </si>
  <si>
    <r>
      <t xml:space="preserve">202 g </t>
    </r>
    <r>
      <rPr>
        <b/>
        <sz val="10"/>
        <color theme="1"/>
        <rFont val="Arial"/>
        <family val="2"/>
        <charset val="162"/>
      </rPr>
      <t>Fe</t>
    </r>
  </si>
  <si>
    <r>
      <t xml:space="preserve">115 g </t>
    </r>
    <r>
      <rPr>
        <b/>
        <sz val="10"/>
        <color theme="1"/>
        <rFont val="Arial"/>
        <family val="2"/>
        <charset val="162"/>
      </rPr>
      <t>S</t>
    </r>
  </si>
  <si>
    <r>
      <t xml:space="preserve">406 g </t>
    </r>
    <r>
      <rPr>
        <b/>
        <sz val="10"/>
        <color theme="1"/>
        <rFont val="Arial"/>
        <family val="2"/>
        <charset val="162"/>
      </rPr>
      <t>Cu</t>
    </r>
  </si>
  <si>
    <r>
      <t xml:space="preserve">200 g </t>
    </r>
    <r>
      <rPr>
        <b/>
        <sz val="10"/>
        <color theme="1"/>
        <rFont val="Arial"/>
        <family val="2"/>
        <charset val="162"/>
      </rPr>
      <t>S</t>
    </r>
  </si>
  <si>
    <r>
      <t xml:space="preserve">Yukarıdaki Minerallerden Hangisine ya da hang,ilerine ihtiyacınız varsa belirtilen oranlarda ilave edin ve Çözeltiyi su ile 100 Kg a tamamlayın. Belirtilen maddeleri internet aracılığı ile bulun. Güvenilir bir site bilmiyorsanız </t>
    </r>
    <r>
      <rPr>
        <b/>
        <sz val="12"/>
        <color rgb="FFFFFF00"/>
        <rFont val="Times New Roman"/>
        <family val="1"/>
        <charset val="162"/>
      </rPr>
      <t>Tarimalisveris.com</t>
    </r>
    <r>
      <rPr>
        <b/>
        <sz val="12"/>
        <color rgb="FF0000FF"/>
        <rFont val="Times New Roman"/>
        <family val="1"/>
        <charset val="162"/>
      </rPr>
      <t xml:space="preserve"> adresinden güvenli bir şekilde alabilirsiniz.</t>
    </r>
  </si>
  <si>
    <t>Madde 14- Çevre ve kamu sağlığını korumak amacı ile organik gübrelerdeki ağır metal oranları kuru maddede mg/kg cinsinden aşağıdaki değerleri geçemez.</t>
  </si>
  <si>
    <t>Oranları, istediğiniz şekilde piyasadaki ticari ürünlerin ortalama içeriğine göre hazırlayabilirsiniz.</t>
  </si>
  <si>
    <t>Litre</t>
  </si>
  <si>
    <t>Çözeltide Ağırlıkça
Oran (%)  w/w</t>
  </si>
  <si>
    <t>100 Kg hazırlayacaksanız doğrudan miktarları giriniz. Değilse Hazırlayacağınız miktarı önce yukarıya yazınız.</t>
  </si>
  <si>
    <t>Toplam Manganez (Mn) %</t>
  </si>
  <si>
    <t>Toplam Molibden( Mo)  %</t>
  </si>
  <si>
    <t>Toplam Demir(Fe)          %</t>
  </si>
  <si>
    <t>%</t>
  </si>
  <si>
    <t>Toplam Çinko (Zn)         %</t>
  </si>
  <si>
    <t>Toplam Kükürt ( S )             %</t>
  </si>
  <si>
    <t>Toplam Fosfat ( P )               %</t>
  </si>
  <si>
    <t>Toplam Azot ( N )                 %</t>
  </si>
  <si>
    <t>Toplam Potasyum ( K )         %</t>
  </si>
  <si>
    <t>Toplam Magnezyum ( Mg )             %</t>
  </si>
  <si>
    <t>Yukarıda solda lacivert yazılı ve zararlı olabileceği bilimsel verilerle sonradan ortaya konan ağır metaller için Birleşmiş Milletler Gıda ve Tarım Örgütü (FAO) ve Dünya Sağlık Örgütü (WHO) ortak kodeks alimentarius kriterlerine uyulur.</t>
  </si>
  <si>
    <t>Aşağıdaki Minerallerden istediğinizi, istediğiniz oranlarda hazırlayabilmek için yukarıda kırmızı ile yazılmış madde miktarlarını değiştirmeniz yeterlidir.</t>
  </si>
  <si>
    <r>
      <rPr>
        <b/>
        <sz val="6"/>
        <color rgb="FF0000FF"/>
        <rFont val="Times New Roman"/>
        <family val="1"/>
        <charset val="162"/>
      </rPr>
      <t>Kullanılacak</t>
    </r>
    <r>
      <rPr>
        <b/>
        <sz val="7"/>
        <color rgb="FF0000FF"/>
        <rFont val="Times New Roman"/>
        <family val="1"/>
        <charset val="162"/>
      </rPr>
      <t xml:space="preserve">
Miktar (Kg)</t>
    </r>
  </si>
  <si>
    <t xml:space="preserve">192 g/ 100 cc (20°C) </t>
  </si>
  <si>
    <t>70.6 gr/100 mL (0 °C)</t>
  </si>
  <si>
    <t>69 gr/100 mL (20 °C)</t>
  </si>
  <si>
    <t>49 gr/100 mL (20 °C)</t>
  </si>
  <si>
    <t>34 gr/100 mL (20 °C)</t>
  </si>
  <si>
    <t>54 gr/100 mL (20 °C)</t>
  </si>
  <si>
    <t>Bakır II Sülfat (Göztaşı )</t>
  </si>
  <si>
    <t>32 g/100 cc (20 °C)</t>
  </si>
  <si>
    <t>https://www.tarimalisveris.com/</t>
  </si>
  <si>
    <t>SİTESİNDEKİ</t>
  </si>
  <si>
    <t>GÜNCEL FİYATLAR</t>
  </si>
  <si>
    <t>Kg</t>
  </si>
  <si>
    <t>Fiyatı</t>
  </si>
  <si>
    <t xml:space="preserve">Çözeltideki </t>
  </si>
  <si>
    <t>Bedeli</t>
  </si>
  <si>
    <t>T O P L A M</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</si>
</sst>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 #,##0.00\ &quot;₺&quot;_-;\-* #,##0.00\ &quot;₺&quot;_-;_-* &quot;-&quot;??\ &quot;₺&quot;_-;_-@_-"/>
    <numFmt numFmtId="164" formatCode="0.0"/>
    <numFmt numFmtId="165" formatCode="0.000"/>
  </numFmts>
  <fonts count="50" x14ac:knownFonts="1">
    <font>
      <sz val="11"/>
      <color theme="1"/>
      <name val="Calibri"/>
      <family val="2"/>
      <charset val="162"/>
      <scheme val="minor"/>
    </font>
    <font>
      <sz val="11"/>
      <color theme="1"/>
      <name val="Times New Roman"/>
      <family val="1"/>
      <charset val="162"/>
    </font>
    <font>
      <sz val="9"/>
      <color indexed="81"/>
      <name val="Tahoma"/>
      <family val="2"/>
      <charset val="162"/>
    </font>
    <font>
      <b/>
      <sz val="9"/>
      <color indexed="81"/>
      <name val="Tahoma"/>
      <family val="2"/>
      <charset val="162"/>
    </font>
    <font>
      <sz val="12"/>
      <color theme="1"/>
      <name val="Times New Roman"/>
      <family val="1"/>
      <charset val="162"/>
    </font>
    <font>
      <b/>
      <sz val="8"/>
      <color rgb="FF444444"/>
      <name val="Verdana"/>
      <family val="2"/>
      <charset val="162"/>
    </font>
    <font>
      <b/>
      <sz val="11"/>
      <color theme="1"/>
      <name val="Calibri"/>
      <family val="2"/>
      <charset val="162"/>
      <scheme val="minor"/>
    </font>
    <font>
      <sz val="10"/>
      <color theme="1"/>
      <name val="Calibri"/>
      <family val="2"/>
      <charset val="162"/>
      <scheme val="minor"/>
    </font>
    <font>
      <sz val="10"/>
      <color theme="1"/>
      <name val="Times New Roman"/>
      <family val="1"/>
      <charset val="162"/>
    </font>
    <font>
      <b/>
      <sz val="12"/>
      <color rgb="FFFF0000"/>
      <name val="Verdana"/>
      <family val="2"/>
      <charset val="162"/>
    </font>
    <font>
      <b/>
      <sz val="8"/>
      <color rgb="FF0000FF"/>
      <name val="Verdana"/>
      <family val="2"/>
      <charset val="162"/>
    </font>
    <font>
      <b/>
      <sz val="12"/>
      <color rgb="FF0000FF"/>
      <name val="Arial"/>
      <family val="2"/>
      <charset val="162"/>
    </font>
    <font>
      <b/>
      <sz val="14"/>
      <color rgb="FF0000FF"/>
      <name val="Bodoni MT"/>
      <family val="1"/>
    </font>
    <font>
      <b/>
      <sz val="11"/>
      <color rgb="FF0000FF"/>
      <name val="Times New Roman"/>
      <family val="1"/>
      <charset val="162"/>
    </font>
    <font>
      <b/>
      <sz val="9"/>
      <color rgb="FF0000FF"/>
      <name val="Times New Roman"/>
      <family val="1"/>
      <charset val="162"/>
    </font>
    <font>
      <b/>
      <sz val="8.5"/>
      <color rgb="FF0000FF"/>
      <name val="Times New Roman"/>
      <family val="1"/>
      <charset val="162"/>
    </font>
    <font>
      <b/>
      <sz val="8"/>
      <color rgb="FF7030A0"/>
      <name val="Arial"/>
      <family val="2"/>
      <charset val="162"/>
    </font>
    <font>
      <b/>
      <sz val="10"/>
      <color rgb="FF7030A0"/>
      <name val="Arial"/>
      <family val="2"/>
      <charset val="162"/>
    </font>
    <font>
      <b/>
      <sz val="10"/>
      <color rgb="FF0000FF"/>
      <name val="Times New Roman"/>
      <family val="1"/>
      <charset val="162"/>
    </font>
    <font>
      <sz val="8"/>
      <color rgb="FF222222"/>
      <name val="Arial"/>
      <family val="2"/>
      <charset val="162"/>
    </font>
    <font>
      <sz val="8"/>
      <color theme="1"/>
      <name val="Calibri"/>
      <family val="2"/>
      <charset val="162"/>
      <scheme val="minor"/>
    </font>
    <font>
      <b/>
      <sz val="10"/>
      <color rgb="FF222222"/>
      <name val="Arial"/>
      <family val="2"/>
      <charset val="162"/>
    </font>
    <font>
      <b/>
      <sz val="7"/>
      <color rgb="FF0000FF"/>
      <name val="Times New Roman"/>
      <family val="1"/>
      <charset val="162"/>
    </font>
    <font>
      <b/>
      <sz val="6"/>
      <color rgb="FF0000FF"/>
      <name val="Times New Roman"/>
      <family val="1"/>
      <charset val="162"/>
    </font>
    <font>
      <b/>
      <sz val="11"/>
      <color theme="1"/>
      <name val="Times New Roman"/>
      <family val="1"/>
      <charset val="162"/>
    </font>
    <font>
      <b/>
      <sz val="8"/>
      <color theme="1"/>
      <name val="Times New Roman"/>
      <family val="1"/>
      <charset val="162"/>
    </font>
    <font>
      <b/>
      <sz val="7"/>
      <color rgb="FF0000FF"/>
      <name val="Verdana"/>
      <family val="2"/>
      <charset val="162"/>
    </font>
    <font>
      <b/>
      <sz val="8"/>
      <color theme="1"/>
      <name val="Calibri"/>
      <family val="2"/>
      <charset val="162"/>
      <scheme val="minor"/>
    </font>
    <font>
      <b/>
      <sz val="7"/>
      <color rgb="FF7030A0"/>
      <name val="Arial"/>
      <family val="2"/>
      <charset val="162"/>
    </font>
    <font>
      <b/>
      <sz val="12"/>
      <color rgb="FFFFFF00"/>
      <name val="Times New Roman"/>
      <family val="1"/>
      <charset val="162"/>
    </font>
    <font>
      <b/>
      <sz val="12"/>
      <color rgb="FF0000FF"/>
      <name val="Times New Roman"/>
      <family val="1"/>
      <charset val="162"/>
    </font>
    <font>
      <b/>
      <sz val="7.5"/>
      <color rgb="FF0000FF"/>
      <name val="Verdana"/>
      <family val="2"/>
      <charset val="162"/>
    </font>
    <font>
      <sz val="8"/>
      <color theme="1"/>
      <name val="Arial"/>
      <family val="2"/>
      <charset val="162"/>
    </font>
    <font>
      <b/>
      <sz val="10"/>
      <color theme="1"/>
      <name val="Arial"/>
      <family val="2"/>
      <charset val="162"/>
    </font>
    <font>
      <b/>
      <sz val="28"/>
      <color rgb="FF00FF00"/>
      <name val="Times New Roman"/>
      <family val="1"/>
      <charset val="162"/>
    </font>
    <font>
      <b/>
      <sz val="12"/>
      <color rgb="FFCC00FF"/>
      <name val="Times New Roman"/>
      <family val="1"/>
      <charset val="162"/>
    </font>
    <font>
      <b/>
      <sz val="28"/>
      <color rgb="FFFF0000"/>
      <name val="Baskerville Old Face"/>
      <family val="1"/>
    </font>
    <font>
      <b/>
      <sz val="15"/>
      <name val="Baskerville Old Face"/>
      <family val="1"/>
    </font>
    <font>
      <b/>
      <sz val="26"/>
      <color rgb="FF00FF00"/>
      <name val="Times New Roman"/>
      <family val="1"/>
      <charset val="162"/>
    </font>
    <font>
      <b/>
      <sz val="22"/>
      <color rgb="FF00FF00"/>
      <name val="Times New Roman"/>
      <family val="1"/>
      <charset val="162"/>
    </font>
    <font>
      <b/>
      <sz val="28"/>
      <color rgb="FFFF0000"/>
      <name val="Times New Roman"/>
      <family val="1"/>
      <charset val="162"/>
    </font>
    <font>
      <b/>
      <sz val="14"/>
      <color rgb="FFFF0000"/>
      <name val="Calibri"/>
      <family val="2"/>
      <charset val="162"/>
      <scheme val="minor"/>
    </font>
    <font>
      <b/>
      <sz val="11"/>
      <color rgb="FFCC00FF"/>
      <name val="Calibri"/>
      <family val="2"/>
      <charset val="162"/>
      <scheme val="minor"/>
    </font>
    <font>
      <b/>
      <sz val="8"/>
      <color rgb="FFCC00FF"/>
      <name val="Verdana"/>
      <family val="2"/>
      <charset val="162"/>
    </font>
    <font>
      <b/>
      <sz val="10"/>
      <color rgb="FFCC00FF"/>
      <name val="Times New Roman"/>
      <family val="1"/>
      <charset val="162"/>
    </font>
    <font>
      <b/>
      <sz val="8"/>
      <color rgb="FF444444"/>
      <name val="Times New Roman"/>
      <family val="1"/>
      <charset val="162"/>
    </font>
    <font>
      <b/>
      <sz val="10"/>
      <color rgb="FFCC00FF"/>
      <name val="Verdana"/>
      <family val="2"/>
      <charset val="162"/>
    </font>
    <font>
      <u/>
      <sz val="9.9"/>
      <color theme="10"/>
      <name val="Calibri"/>
      <family val="2"/>
      <charset val="162"/>
    </font>
    <font>
      <b/>
      <sz val="12"/>
      <color rgb="FFFF00FF"/>
      <name val="Calibri"/>
      <family val="2"/>
      <charset val="162"/>
      <scheme val="minor"/>
    </font>
    <font>
      <b/>
      <sz val="14"/>
      <color rgb="FF00CC00"/>
      <name val="Calibri"/>
      <family val="2"/>
      <charset val="162"/>
      <scheme val="minor"/>
    </font>
  </fonts>
  <fills count="14">
    <fill>
      <patternFill patternType="none"/>
    </fill>
    <fill>
      <patternFill patternType="gray125"/>
    </fill>
    <fill>
      <patternFill patternType="solid">
        <fgColor rgb="FFFFFF00"/>
        <bgColor indexed="64"/>
      </patternFill>
    </fill>
    <fill>
      <patternFill patternType="solid">
        <fgColor rgb="FFFFC000"/>
        <bgColor indexed="64"/>
      </patternFill>
    </fill>
    <fill>
      <patternFill patternType="solid">
        <fgColor rgb="FFFF0000"/>
        <bgColor indexed="64"/>
      </patternFill>
    </fill>
    <fill>
      <patternFill patternType="solid">
        <fgColor rgb="FF00FF00"/>
        <bgColor indexed="64"/>
      </patternFill>
    </fill>
    <fill>
      <patternFill patternType="solid">
        <fgColor theme="0"/>
        <bgColor indexed="64"/>
      </patternFill>
    </fill>
    <fill>
      <patternFill patternType="solid">
        <fgColor theme="7" tint="0.79998168889431442"/>
        <bgColor indexed="64"/>
      </patternFill>
    </fill>
    <fill>
      <patternFill patternType="solid">
        <fgColor rgb="FFFF66FF"/>
        <bgColor indexed="64"/>
      </patternFill>
    </fill>
    <fill>
      <patternFill patternType="solid">
        <fgColor rgb="FF3399FF"/>
        <bgColor indexed="64"/>
      </patternFill>
    </fill>
    <fill>
      <patternFill patternType="solid">
        <fgColor rgb="FFCC00FF"/>
        <bgColor indexed="64"/>
      </patternFill>
    </fill>
    <fill>
      <patternFill patternType="solid">
        <fgColor rgb="FFFF00FF"/>
        <bgColor indexed="64"/>
      </patternFill>
    </fill>
    <fill>
      <patternFill patternType="solid">
        <fgColor theme="2" tint="-9.9978637043366805E-2"/>
        <bgColor indexed="64"/>
      </patternFill>
    </fill>
    <fill>
      <patternFill patternType="solid">
        <fgColor rgb="FF99FF33"/>
        <bgColor indexed="64"/>
      </patternFill>
    </fill>
  </fills>
  <borders count="76">
    <border>
      <left/>
      <right/>
      <top/>
      <bottom/>
      <diagonal/>
    </border>
    <border>
      <left style="double">
        <color auto="1"/>
      </left>
      <right style="hair">
        <color auto="1"/>
      </right>
      <top style="double">
        <color auto="1"/>
      </top>
      <bottom style="hair">
        <color auto="1"/>
      </bottom>
      <diagonal/>
    </border>
    <border>
      <left style="hair">
        <color auto="1"/>
      </left>
      <right style="double">
        <color auto="1"/>
      </right>
      <top style="double">
        <color auto="1"/>
      </top>
      <bottom style="hair">
        <color auto="1"/>
      </bottom>
      <diagonal/>
    </border>
    <border>
      <left style="double">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double">
        <color auto="1"/>
      </right>
      <top style="hair">
        <color auto="1"/>
      </top>
      <bottom style="hair">
        <color auto="1"/>
      </bottom>
      <diagonal/>
    </border>
    <border>
      <left style="hair">
        <color auto="1"/>
      </left>
      <right style="hair">
        <color auto="1"/>
      </right>
      <top style="hair">
        <color auto="1"/>
      </top>
      <bottom style="double">
        <color auto="1"/>
      </bottom>
      <diagonal/>
    </border>
    <border>
      <left style="hair">
        <color auto="1"/>
      </left>
      <right style="double">
        <color auto="1"/>
      </right>
      <top style="hair">
        <color auto="1"/>
      </top>
      <bottom style="double">
        <color auto="1"/>
      </bottom>
      <diagonal/>
    </border>
    <border>
      <left style="thick">
        <color auto="1"/>
      </left>
      <right style="hair">
        <color auto="1"/>
      </right>
      <top style="thick">
        <color auto="1"/>
      </top>
      <bottom style="thick">
        <color auto="1"/>
      </bottom>
      <diagonal/>
    </border>
    <border>
      <left style="hair">
        <color auto="1"/>
      </left>
      <right style="hair">
        <color auto="1"/>
      </right>
      <top style="thick">
        <color auto="1"/>
      </top>
      <bottom style="thick">
        <color auto="1"/>
      </bottom>
      <diagonal/>
    </border>
    <border>
      <left/>
      <right/>
      <top style="hair">
        <color auto="1"/>
      </top>
      <bottom style="hair">
        <color auto="1"/>
      </bottom>
      <diagonal/>
    </border>
    <border>
      <left/>
      <right/>
      <top style="hair">
        <color auto="1"/>
      </top>
      <bottom style="thick">
        <color auto="1"/>
      </bottom>
      <diagonal/>
    </border>
    <border>
      <left style="hair">
        <color auto="1"/>
      </left>
      <right style="hair">
        <color auto="1"/>
      </right>
      <top style="thick">
        <color auto="1"/>
      </top>
      <bottom/>
      <diagonal/>
    </border>
    <border>
      <left style="hair">
        <color auto="1"/>
      </left>
      <right/>
      <top style="thick">
        <color auto="1"/>
      </top>
      <bottom/>
      <diagonal/>
    </border>
    <border>
      <left style="hair">
        <color auto="1"/>
      </left>
      <right style="hair">
        <color auto="1"/>
      </right>
      <top/>
      <bottom style="hair">
        <color auto="1"/>
      </bottom>
      <diagonal/>
    </border>
    <border>
      <left style="hair">
        <color auto="1"/>
      </left>
      <right/>
      <top style="thick">
        <color auto="1"/>
      </top>
      <bottom style="thick">
        <color auto="1"/>
      </bottom>
      <diagonal/>
    </border>
    <border>
      <left/>
      <right/>
      <top style="thick">
        <color auto="1"/>
      </top>
      <bottom style="thick">
        <color auto="1"/>
      </bottom>
      <diagonal/>
    </border>
    <border>
      <left style="hair">
        <color auto="1"/>
      </left>
      <right/>
      <top/>
      <bottom style="hair">
        <color auto="1"/>
      </bottom>
      <diagonal/>
    </border>
    <border>
      <left style="hair">
        <color auto="1"/>
      </left>
      <right/>
      <top style="hair">
        <color auto="1"/>
      </top>
      <bottom style="hair">
        <color auto="1"/>
      </bottom>
      <diagonal/>
    </border>
    <border>
      <left/>
      <right style="thick">
        <color auto="1"/>
      </right>
      <top style="thick">
        <color auto="1"/>
      </top>
      <bottom style="thick">
        <color auto="1"/>
      </bottom>
      <diagonal/>
    </border>
    <border>
      <left style="thick">
        <color auto="1"/>
      </left>
      <right/>
      <top style="thick">
        <color auto="1"/>
      </top>
      <bottom/>
      <diagonal/>
    </border>
    <border>
      <left style="thick">
        <color auto="1"/>
      </left>
      <right/>
      <top/>
      <bottom style="hair">
        <color auto="1"/>
      </bottom>
      <diagonal/>
    </border>
    <border>
      <left style="thick">
        <color auto="1"/>
      </left>
      <right/>
      <top style="hair">
        <color auto="1"/>
      </top>
      <bottom style="hair">
        <color auto="1"/>
      </bottom>
      <diagonal/>
    </border>
    <border>
      <left style="hair">
        <color auto="1"/>
      </left>
      <right style="thick">
        <color auto="1"/>
      </right>
      <top style="thick">
        <color auto="1"/>
      </top>
      <bottom/>
      <diagonal/>
    </border>
    <border>
      <left style="hair">
        <color auto="1"/>
      </left>
      <right style="thick">
        <color auto="1"/>
      </right>
      <top/>
      <bottom style="hair">
        <color auto="1"/>
      </bottom>
      <diagonal/>
    </border>
    <border>
      <left style="hair">
        <color auto="1"/>
      </left>
      <right style="thick">
        <color auto="1"/>
      </right>
      <top style="hair">
        <color auto="1"/>
      </top>
      <bottom style="hair">
        <color auto="1"/>
      </bottom>
      <diagonal/>
    </border>
    <border>
      <left style="thick">
        <color auto="1"/>
      </left>
      <right/>
      <top style="thick">
        <color auto="1"/>
      </top>
      <bottom style="hair">
        <color auto="1"/>
      </bottom>
      <diagonal/>
    </border>
    <border>
      <left/>
      <right/>
      <top style="thick">
        <color auto="1"/>
      </top>
      <bottom style="hair">
        <color auto="1"/>
      </bottom>
      <diagonal/>
    </border>
    <border>
      <left/>
      <right style="thick">
        <color auto="1"/>
      </right>
      <top style="thick">
        <color auto="1"/>
      </top>
      <bottom style="hair">
        <color auto="1"/>
      </bottom>
      <diagonal/>
    </border>
    <border>
      <left/>
      <right style="thick">
        <color auto="1"/>
      </right>
      <top style="hair">
        <color auto="1"/>
      </top>
      <bottom style="hair">
        <color auto="1"/>
      </bottom>
      <diagonal/>
    </border>
    <border>
      <left style="thick">
        <color auto="1"/>
      </left>
      <right/>
      <top style="hair">
        <color auto="1"/>
      </top>
      <bottom style="thick">
        <color auto="1"/>
      </bottom>
      <diagonal/>
    </border>
    <border>
      <left/>
      <right style="thick">
        <color auto="1"/>
      </right>
      <top style="hair">
        <color auto="1"/>
      </top>
      <bottom style="thick">
        <color auto="1"/>
      </bottom>
      <diagonal/>
    </border>
    <border>
      <left style="thick">
        <color auto="1"/>
      </left>
      <right style="hair">
        <color auto="1"/>
      </right>
      <top/>
      <bottom style="hair">
        <color auto="1"/>
      </bottom>
      <diagonal/>
    </border>
    <border>
      <left style="thick">
        <color auto="1"/>
      </left>
      <right style="hair">
        <color auto="1"/>
      </right>
      <top style="hair">
        <color auto="1"/>
      </top>
      <bottom style="hair">
        <color auto="1"/>
      </bottom>
      <diagonal/>
    </border>
    <border>
      <left style="thick">
        <color auto="1"/>
      </left>
      <right style="hair">
        <color auto="1"/>
      </right>
      <top style="hair">
        <color auto="1"/>
      </top>
      <bottom style="thick">
        <color auto="1"/>
      </bottom>
      <diagonal/>
    </border>
    <border>
      <left style="hair">
        <color auto="1"/>
      </left>
      <right style="hair">
        <color auto="1"/>
      </right>
      <top style="hair">
        <color auto="1"/>
      </top>
      <bottom style="thick">
        <color auto="1"/>
      </bottom>
      <diagonal/>
    </border>
    <border>
      <left style="hair">
        <color auto="1"/>
      </left>
      <right/>
      <top style="hair">
        <color auto="1"/>
      </top>
      <bottom style="thick">
        <color auto="1"/>
      </bottom>
      <diagonal/>
    </border>
    <border>
      <left style="hair">
        <color auto="1"/>
      </left>
      <right style="thick">
        <color auto="1"/>
      </right>
      <top style="hair">
        <color auto="1"/>
      </top>
      <bottom style="thick">
        <color auto="1"/>
      </bottom>
      <diagonal/>
    </border>
    <border>
      <left/>
      <right/>
      <top style="thick">
        <color auto="1"/>
      </top>
      <bottom/>
      <diagonal/>
    </border>
    <border>
      <left/>
      <right/>
      <top/>
      <bottom style="hair">
        <color auto="1"/>
      </bottom>
      <diagonal/>
    </border>
    <border>
      <left style="thick">
        <color auto="1"/>
      </left>
      <right style="hair">
        <color auto="1"/>
      </right>
      <top style="thick">
        <color auto="1"/>
      </top>
      <bottom/>
      <diagonal/>
    </border>
    <border>
      <left/>
      <right style="hair">
        <color auto="1"/>
      </right>
      <top style="hair">
        <color auto="1"/>
      </top>
      <bottom style="hair">
        <color auto="1"/>
      </bottom>
      <diagonal/>
    </border>
    <border>
      <left/>
      <right/>
      <top style="hair">
        <color auto="1"/>
      </top>
      <bottom/>
      <diagonal/>
    </border>
    <border>
      <left style="hair">
        <color auto="1"/>
      </left>
      <right style="hair">
        <color auto="1"/>
      </right>
      <top style="hair">
        <color auto="1"/>
      </top>
      <bottom/>
      <diagonal/>
    </border>
    <border>
      <left style="hair">
        <color auto="1"/>
      </left>
      <right/>
      <top style="hair">
        <color auto="1"/>
      </top>
      <bottom/>
      <diagonal/>
    </border>
    <border>
      <left style="thick">
        <color auto="1"/>
      </left>
      <right style="hair">
        <color auto="1"/>
      </right>
      <top style="hair">
        <color auto="1"/>
      </top>
      <bottom/>
      <diagonal/>
    </border>
    <border>
      <left style="thick">
        <color auto="1"/>
      </left>
      <right/>
      <top style="hair">
        <color auto="1"/>
      </top>
      <bottom/>
      <diagonal/>
    </border>
    <border>
      <left/>
      <right style="thick">
        <color auto="1"/>
      </right>
      <top style="thick">
        <color auto="1"/>
      </top>
      <bottom/>
      <diagonal/>
    </border>
    <border>
      <left style="thick">
        <color auto="1"/>
      </left>
      <right/>
      <top style="thick">
        <color auto="1"/>
      </top>
      <bottom style="thick">
        <color auto="1"/>
      </bottom>
      <diagonal/>
    </border>
    <border>
      <left style="thick">
        <color auto="1"/>
      </left>
      <right style="hair">
        <color auto="1"/>
      </right>
      <top/>
      <bottom/>
      <diagonal/>
    </border>
    <border>
      <left style="hair">
        <color auto="1"/>
      </left>
      <right style="hair">
        <color auto="1"/>
      </right>
      <top/>
      <bottom/>
      <diagonal/>
    </border>
    <border>
      <left style="hair">
        <color auto="1"/>
      </left>
      <right/>
      <top/>
      <bottom/>
      <diagonal/>
    </border>
    <border>
      <left style="thick">
        <color auto="1"/>
      </left>
      <right/>
      <top/>
      <bottom/>
      <diagonal/>
    </border>
    <border>
      <left style="hair">
        <color auto="1"/>
      </left>
      <right style="thick">
        <color auto="1"/>
      </right>
      <top/>
      <bottom/>
      <diagonal/>
    </border>
    <border>
      <left/>
      <right style="hair">
        <color auto="1"/>
      </right>
      <top style="thick">
        <color auto="1"/>
      </top>
      <bottom/>
      <diagonal/>
    </border>
    <border>
      <left/>
      <right style="hair">
        <color auto="1"/>
      </right>
      <top/>
      <bottom/>
      <diagonal/>
    </border>
    <border>
      <left/>
      <right style="hair">
        <color auto="1"/>
      </right>
      <top/>
      <bottom style="hair">
        <color auto="1"/>
      </bottom>
      <diagonal/>
    </border>
    <border>
      <left style="hair">
        <color auto="1"/>
      </left>
      <right style="hair">
        <color auto="1"/>
      </right>
      <top/>
      <bottom style="thick">
        <color auto="1"/>
      </bottom>
      <diagonal/>
    </border>
    <border>
      <left style="hair">
        <color auto="1"/>
      </left>
      <right/>
      <top/>
      <bottom style="thick">
        <color auto="1"/>
      </bottom>
      <diagonal/>
    </border>
    <border>
      <left style="hair">
        <color auto="1"/>
      </left>
      <right style="thick">
        <color auto="1"/>
      </right>
      <top/>
      <bottom style="thick">
        <color auto="1"/>
      </bottom>
      <diagonal/>
    </border>
    <border>
      <left style="double">
        <color auto="1"/>
      </left>
      <right/>
      <top style="double">
        <color auto="1"/>
      </top>
      <bottom style="hair">
        <color auto="1"/>
      </bottom>
      <diagonal/>
    </border>
    <border>
      <left/>
      <right/>
      <top style="double">
        <color auto="1"/>
      </top>
      <bottom style="hair">
        <color auto="1"/>
      </bottom>
      <diagonal/>
    </border>
    <border>
      <left/>
      <right style="thick">
        <color auto="1"/>
      </right>
      <top style="double">
        <color auto="1"/>
      </top>
      <bottom style="hair">
        <color auto="1"/>
      </bottom>
      <diagonal/>
    </border>
    <border>
      <left style="double">
        <color auto="1"/>
      </left>
      <right/>
      <top style="hair">
        <color auto="1"/>
      </top>
      <bottom style="hair">
        <color auto="1"/>
      </bottom>
      <diagonal/>
    </border>
    <border>
      <left style="double">
        <color auto="1"/>
      </left>
      <right/>
      <top style="hair">
        <color auto="1"/>
      </top>
      <bottom style="double">
        <color auto="1"/>
      </bottom>
      <diagonal/>
    </border>
    <border>
      <left/>
      <right/>
      <top style="hair">
        <color auto="1"/>
      </top>
      <bottom style="double">
        <color auto="1"/>
      </bottom>
      <diagonal/>
    </border>
    <border>
      <left style="hair">
        <color auto="1"/>
      </left>
      <right/>
      <top style="hair">
        <color auto="1"/>
      </top>
      <bottom style="double">
        <color auto="1"/>
      </bottom>
      <diagonal/>
    </border>
    <border>
      <left/>
      <right style="hair">
        <color auto="1"/>
      </right>
      <top style="hair">
        <color auto="1"/>
      </top>
      <bottom style="double">
        <color auto="1"/>
      </bottom>
      <diagonal/>
    </border>
    <border>
      <left style="hair">
        <color auto="1"/>
      </left>
      <right style="thick">
        <color auto="1"/>
      </right>
      <top style="hair">
        <color auto="1"/>
      </top>
      <bottom style="double">
        <color auto="1"/>
      </bottom>
      <diagonal/>
    </border>
    <border>
      <left style="thick">
        <color auto="1"/>
      </left>
      <right style="hair">
        <color auto="1"/>
      </right>
      <top/>
      <bottom style="thick">
        <color auto="1"/>
      </bottom>
      <diagonal/>
    </border>
    <border>
      <left style="thick">
        <color auto="1"/>
      </left>
      <right/>
      <top style="double">
        <color auto="1"/>
      </top>
      <bottom style="hair">
        <color auto="1"/>
      </bottom>
      <diagonal/>
    </border>
    <border>
      <left/>
      <right style="double">
        <color auto="1"/>
      </right>
      <top style="double">
        <color auto="1"/>
      </top>
      <bottom style="hair">
        <color auto="1"/>
      </bottom>
      <diagonal/>
    </border>
    <border>
      <left style="thick">
        <color auto="1"/>
      </left>
      <right/>
      <top style="hair">
        <color auto="1"/>
      </top>
      <bottom style="double">
        <color auto="1"/>
      </bottom>
      <diagonal/>
    </border>
    <border>
      <left/>
      <right/>
      <top/>
      <bottom style="double">
        <color auto="1"/>
      </bottom>
      <diagonal/>
    </border>
    <border>
      <left/>
      <right style="thick">
        <color auto="1"/>
      </right>
      <top/>
      <bottom style="double">
        <color auto="1"/>
      </bottom>
      <diagonal/>
    </border>
    <border>
      <left style="thick">
        <color auto="1"/>
      </left>
      <right/>
      <top/>
      <bottom style="double">
        <color auto="1"/>
      </bottom>
      <diagonal/>
    </border>
  </borders>
  <cellStyleXfs count="2">
    <xf numFmtId="0" fontId="0" fillId="0" borderId="0"/>
    <xf numFmtId="0" fontId="47" fillId="0" borderId="0" applyNumberFormat="0" applyFill="0" applyBorder="0" applyAlignment="0" applyProtection="0">
      <alignment vertical="top"/>
      <protection locked="0"/>
    </xf>
  </cellStyleXfs>
  <cellXfs count="321">
    <xf numFmtId="0" fontId="0" fillId="0" borderId="0" xfId="0"/>
    <xf numFmtId="0" fontId="0" fillId="0" borderId="0" xfId="0" applyAlignment="1" applyProtection="1">
      <alignment horizontal="left" vertical="center"/>
      <protection hidden="1"/>
    </xf>
    <xf numFmtId="0" fontId="0" fillId="0" borderId="0" xfId="0" applyFont="1" applyAlignment="1" applyProtection="1">
      <alignment vertical="center" wrapText="1"/>
      <protection hidden="1"/>
    </xf>
    <xf numFmtId="0" fontId="8" fillId="5" borderId="8" xfId="0" applyFont="1" applyFill="1" applyBorder="1" applyAlignment="1" applyProtection="1">
      <alignment horizontal="center" vertical="center" textRotation="90"/>
      <protection hidden="1"/>
    </xf>
    <xf numFmtId="0" fontId="13" fillId="7" borderId="9" xfId="0" applyFont="1" applyFill="1" applyBorder="1" applyAlignment="1" applyProtection="1">
      <alignment horizontal="center" vertical="center" wrapText="1"/>
      <protection hidden="1"/>
    </xf>
    <xf numFmtId="0" fontId="13" fillId="7" borderId="9" xfId="0" applyFont="1" applyFill="1" applyBorder="1" applyAlignment="1" applyProtection="1">
      <alignment horizontal="center" vertical="center"/>
      <protection hidden="1"/>
    </xf>
    <xf numFmtId="0" fontId="14" fillId="7" borderId="9" xfId="0" applyFont="1" applyFill="1" applyBorder="1" applyAlignment="1" applyProtection="1">
      <alignment horizontal="center" vertical="center" wrapText="1"/>
      <protection hidden="1"/>
    </xf>
    <xf numFmtId="0" fontId="22" fillId="7" borderId="9" xfId="0" applyFont="1" applyFill="1" applyBorder="1" applyAlignment="1" applyProtection="1">
      <alignment horizontal="center" vertical="center" wrapText="1"/>
      <protection hidden="1"/>
    </xf>
    <xf numFmtId="0" fontId="4" fillId="6" borderId="12" xfId="0" applyFont="1" applyFill="1" applyBorder="1" applyAlignment="1" applyProtection="1">
      <alignment horizontal="left" vertical="center"/>
      <protection hidden="1"/>
    </xf>
    <xf numFmtId="0" fontId="17" fillId="2" borderId="12" xfId="0" applyFont="1" applyFill="1" applyBorder="1" applyAlignment="1" applyProtection="1">
      <alignment horizontal="left" vertical="center"/>
      <protection hidden="1"/>
    </xf>
    <xf numFmtId="0" fontId="11" fillId="0" borderId="12" xfId="0" applyFont="1" applyBorder="1" applyAlignment="1" applyProtection="1">
      <alignment horizontal="right" vertical="center"/>
      <protection hidden="1"/>
    </xf>
    <xf numFmtId="0" fontId="19" fillId="0" borderId="13" xfId="0" applyFont="1" applyBorder="1" applyAlignment="1" applyProtection="1">
      <alignment horizontal="left" vertical="center"/>
      <protection hidden="1"/>
    </xf>
    <xf numFmtId="0" fontId="24" fillId="5" borderId="20" xfId="0" applyFont="1" applyFill="1" applyBorder="1" applyAlignment="1" applyProtection="1">
      <alignment horizontal="center" vertical="center"/>
      <protection hidden="1"/>
    </xf>
    <xf numFmtId="165" fontId="25" fillId="5" borderId="13" xfId="0" applyNumberFormat="1" applyFont="1" applyFill="1" applyBorder="1" applyAlignment="1" applyProtection="1">
      <alignment horizontal="left" vertical="center"/>
      <protection hidden="1"/>
    </xf>
    <xf numFmtId="0" fontId="24" fillId="0" borderId="13" xfId="0" applyFont="1" applyBorder="1" applyAlignment="1" applyProtection="1">
      <alignment horizontal="center" vertical="center"/>
      <protection hidden="1"/>
    </xf>
    <xf numFmtId="165" fontId="25" fillId="0" borderId="23" xfId="0" applyNumberFormat="1" applyFont="1" applyBorder="1" applyAlignment="1" applyProtection="1">
      <alignment horizontal="left" vertical="center"/>
      <protection hidden="1"/>
    </xf>
    <xf numFmtId="164" fontId="7" fillId="0" borderId="1" xfId="0" applyNumberFormat="1" applyFont="1" applyBorder="1" applyAlignment="1" applyProtection="1">
      <alignment horizontal="left" vertical="center"/>
      <protection hidden="1"/>
    </xf>
    <xf numFmtId="164" fontId="7" fillId="0" borderId="2" xfId="0" applyNumberFormat="1" applyFont="1" applyBorder="1" applyAlignment="1" applyProtection="1">
      <alignment horizontal="left" vertical="center"/>
      <protection hidden="1"/>
    </xf>
    <xf numFmtId="0" fontId="4" fillId="6" borderId="14" xfId="0" applyFont="1" applyFill="1" applyBorder="1" applyAlignment="1" applyProtection="1">
      <alignment horizontal="left" vertical="center"/>
      <protection hidden="1"/>
    </xf>
    <xf numFmtId="0" fontId="17" fillId="2" borderId="0" xfId="0" applyFont="1" applyFill="1" applyBorder="1" applyProtection="1">
      <protection hidden="1"/>
    </xf>
    <xf numFmtId="0" fontId="11" fillId="0" borderId="14" xfId="0" applyFont="1" applyBorder="1" applyAlignment="1" applyProtection="1">
      <alignment horizontal="right" vertical="center"/>
      <protection hidden="1"/>
    </xf>
    <xf numFmtId="0" fontId="19" fillId="0" borderId="17" xfId="0" applyFont="1" applyBorder="1" applyAlignment="1" applyProtection="1">
      <alignment horizontal="left" vertical="center"/>
      <protection hidden="1"/>
    </xf>
    <xf numFmtId="0" fontId="24" fillId="5" borderId="21" xfId="0" applyFont="1" applyFill="1" applyBorder="1" applyAlignment="1" applyProtection="1">
      <alignment horizontal="center" vertical="center"/>
      <protection hidden="1"/>
    </xf>
    <xf numFmtId="165" fontId="25" fillId="5" borderId="17" xfId="0" applyNumberFormat="1" applyFont="1" applyFill="1" applyBorder="1" applyAlignment="1" applyProtection="1">
      <alignment horizontal="left" vertical="center"/>
      <protection hidden="1"/>
    </xf>
    <xf numFmtId="0" fontId="24" fillId="8" borderId="17" xfId="0" applyFont="1" applyFill="1" applyBorder="1" applyAlignment="1" applyProtection="1">
      <alignment horizontal="center" vertical="center"/>
      <protection hidden="1"/>
    </xf>
    <xf numFmtId="165" fontId="25" fillId="8" borderId="24" xfId="0" applyNumberFormat="1" applyFont="1" applyFill="1" applyBorder="1" applyAlignment="1" applyProtection="1">
      <alignment horizontal="left" vertical="center"/>
      <protection hidden="1"/>
    </xf>
    <xf numFmtId="164" fontId="7" fillId="0" borderId="3" xfId="0" applyNumberFormat="1" applyFont="1" applyBorder="1" applyAlignment="1" applyProtection="1">
      <alignment horizontal="left" vertical="center"/>
      <protection hidden="1"/>
    </xf>
    <xf numFmtId="164" fontId="7" fillId="0" borderId="5" xfId="0" applyNumberFormat="1" applyFont="1" applyBorder="1" applyAlignment="1" applyProtection="1">
      <alignment horizontal="left" vertical="center"/>
      <protection hidden="1"/>
    </xf>
    <xf numFmtId="0" fontId="6" fillId="5" borderId="33" xfId="0" applyFont="1" applyFill="1" applyBorder="1" applyAlignment="1" applyProtection="1">
      <alignment horizontal="center" vertical="center"/>
      <protection hidden="1"/>
    </xf>
    <xf numFmtId="0" fontId="18" fillId="2" borderId="4" xfId="0" applyFont="1" applyFill="1" applyBorder="1" applyAlignment="1" applyProtection="1">
      <alignment horizontal="left" vertical="center"/>
      <protection hidden="1"/>
    </xf>
    <xf numFmtId="0" fontId="4" fillId="6" borderId="4" xfId="0" applyFont="1" applyFill="1" applyBorder="1" applyAlignment="1" applyProtection="1">
      <alignment horizontal="left" vertical="center"/>
      <protection hidden="1"/>
    </xf>
    <xf numFmtId="0" fontId="17" fillId="2" borderId="4" xfId="0" applyFont="1" applyFill="1" applyBorder="1" applyAlignment="1" applyProtection="1">
      <alignment horizontal="left" vertical="center"/>
      <protection hidden="1"/>
    </xf>
    <xf numFmtId="0" fontId="11" fillId="0" borderId="4" xfId="0" applyFont="1" applyBorder="1" applyAlignment="1" applyProtection="1">
      <alignment horizontal="right" vertical="center"/>
      <protection hidden="1"/>
    </xf>
    <xf numFmtId="0" fontId="19" fillId="0" borderId="18" xfId="0" applyFont="1" applyBorder="1" applyAlignment="1" applyProtection="1">
      <alignment horizontal="left" vertical="center"/>
      <protection hidden="1"/>
    </xf>
    <xf numFmtId="0" fontId="24" fillId="5" borderId="22" xfId="0" applyFont="1" applyFill="1" applyBorder="1" applyAlignment="1" applyProtection="1">
      <alignment horizontal="center" vertical="center"/>
      <protection hidden="1"/>
    </xf>
    <xf numFmtId="165" fontId="25" fillId="5" borderId="18" xfId="0" applyNumberFormat="1" applyFont="1" applyFill="1" applyBorder="1" applyAlignment="1" applyProtection="1">
      <alignment horizontal="left" vertical="center"/>
      <protection hidden="1"/>
    </xf>
    <xf numFmtId="0" fontId="24" fillId="5" borderId="18" xfId="0" applyFont="1" applyFill="1" applyBorder="1" applyAlignment="1" applyProtection="1">
      <alignment horizontal="center" vertical="center"/>
      <protection hidden="1"/>
    </xf>
    <xf numFmtId="165" fontId="25" fillId="5" borderId="25" xfId="0" applyNumberFormat="1" applyFont="1" applyFill="1" applyBorder="1" applyAlignment="1" applyProtection="1">
      <alignment horizontal="left" vertical="center"/>
      <protection hidden="1"/>
    </xf>
    <xf numFmtId="0" fontId="20" fillId="0" borderId="18" xfId="0" applyFont="1" applyBorder="1" applyAlignment="1" applyProtection="1">
      <alignment horizontal="left" vertical="center"/>
      <protection hidden="1"/>
    </xf>
    <xf numFmtId="0" fontId="24" fillId="8" borderId="18" xfId="0" applyFont="1" applyFill="1" applyBorder="1" applyAlignment="1" applyProtection="1">
      <alignment horizontal="center" vertical="center"/>
      <protection hidden="1"/>
    </xf>
    <xf numFmtId="165" fontId="25" fillId="8" borderId="25" xfId="0" applyNumberFormat="1" applyFont="1" applyFill="1" applyBorder="1" applyAlignment="1" applyProtection="1">
      <alignment horizontal="left" vertical="center"/>
      <protection hidden="1"/>
    </xf>
    <xf numFmtId="0" fontId="24" fillId="0" borderId="22" xfId="0" applyFont="1" applyBorder="1" applyAlignment="1" applyProtection="1">
      <alignment horizontal="center" vertical="center"/>
      <protection hidden="1"/>
    </xf>
    <xf numFmtId="165" fontId="25" fillId="0" borderId="18" xfId="0" applyNumberFormat="1" applyFont="1" applyBorder="1" applyAlignment="1" applyProtection="1">
      <alignment horizontal="left" vertical="center"/>
      <protection hidden="1"/>
    </xf>
    <xf numFmtId="0" fontId="24" fillId="0" borderId="18" xfId="0" applyFont="1" applyBorder="1" applyAlignment="1" applyProtection="1">
      <alignment horizontal="center" vertical="center"/>
      <protection hidden="1"/>
    </xf>
    <xf numFmtId="165" fontId="25" fillId="0" borderId="25" xfId="0" applyNumberFormat="1" applyFont="1" applyBorder="1" applyAlignment="1" applyProtection="1">
      <alignment horizontal="left" vertical="center"/>
      <protection hidden="1"/>
    </xf>
    <xf numFmtId="0" fontId="4" fillId="6" borderId="4" xfId="0" applyFont="1" applyFill="1" applyBorder="1" applyAlignment="1" applyProtection="1">
      <alignment horizontal="left" vertical="center" wrapText="1"/>
      <protection hidden="1"/>
    </xf>
    <xf numFmtId="0" fontId="24" fillId="8" borderId="22" xfId="0" applyFont="1" applyFill="1" applyBorder="1" applyAlignment="1" applyProtection="1">
      <alignment horizontal="center" vertical="center"/>
      <protection hidden="1"/>
    </xf>
    <xf numFmtId="165" fontId="25" fillId="8" borderId="18" xfId="0" applyNumberFormat="1" applyFont="1" applyFill="1" applyBorder="1" applyAlignment="1" applyProtection="1">
      <alignment horizontal="left" vertical="center"/>
      <protection hidden="1"/>
    </xf>
    <xf numFmtId="0" fontId="17" fillId="2" borderId="4" xfId="0" applyFont="1" applyFill="1" applyBorder="1" applyProtection="1">
      <protection hidden="1"/>
    </xf>
    <xf numFmtId="0" fontId="24" fillId="9" borderId="22" xfId="0" applyFont="1" applyFill="1" applyBorder="1" applyAlignment="1" applyProtection="1">
      <alignment horizontal="center" vertical="center"/>
      <protection hidden="1"/>
    </xf>
    <xf numFmtId="165" fontId="25" fillId="9" borderId="18" xfId="0" applyNumberFormat="1" applyFont="1" applyFill="1" applyBorder="1" applyAlignment="1" applyProtection="1">
      <alignment horizontal="left" vertical="center"/>
      <protection hidden="1"/>
    </xf>
    <xf numFmtId="0" fontId="24" fillId="4" borderId="18" xfId="0" applyFont="1" applyFill="1" applyBorder="1" applyAlignment="1" applyProtection="1">
      <alignment horizontal="center" vertical="center"/>
      <protection hidden="1"/>
    </xf>
    <xf numFmtId="165" fontId="25" fillId="4" borderId="25" xfId="0" applyNumberFormat="1" applyFont="1" applyFill="1" applyBorder="1" applyAlignment="1" applyProtection="1">
      <alignment horizontal="left" vertical="center"/>
      <protection hidden="1"/>
    </xf>
    <xf numFmtId="0" fontId="11" fillId="0" borderId="4" xfId="0" applyFont="1" applyBorder="1" applyAlignment="1" applyProtection="1">
      <alignment horizontal="left" vertical="center"/>
      <protection hidden="1"/>
    </xf>
    <xf numFmtId="0" fontId="27" fillId="0" borderId="18" xfId="0" applyFont="1" applyBorder="1" applyAlignment="1" applyProtection="1">
      <alignment horizontal="left" vertical="center"/>
      <protection hidden="1"/>
    </xf>
    <xf numFmtId="0" fontId="18" fillId="2" borderId="43" xfId="0" applyFont="1" applyFill="1" applyBorder="1" applyAlignment="1" applyProtection="1">
      <alignment horizontal="left" vertical="center"/>
      <protection hidden="1"/>
    </xf>
    <xf numFmtId="0" fontId="8" fillId="6" borderId="43" xfId="0" applyFont="1" applyFill="1" applyBorder="1" applyAlignment="1" applyProtection="1">
      <alignment horizontal="left" vertical="center"/>
      <protection hidden="1"/>
    </xf>
    <xf numFmtId="0" fontId="24" fillId="9" borderId="46" xfId="0" applyFont="1" applyFill="1" applyBorder="1" applyAlignment="1" applyProtection="1">
      <alignment horizontal="center" vertical="center"/>
      <protection hidden="1"/>
    </xf>
    <xf numFmtId="0" fontId="24" fillId="8" borderId="44" xfId="0" applyFont="1" applyFill="1" applyBorder="1" applyAlignment="1" applyProtection="1">
      <alignment horizontal="center" vertical="center"/>
      <protection hidden="1"/>
    </xf>
    <xf numFmtId="0" fontId="13" fillId="2" borderId="35" xfId="0" applyFont="1" applyFill="1" applyBorder="1" applyAlignment="1" applyProtection="1">
      <alignment horizontal="left" vertical="center"/>
      <protection hidden="1"/>
    </xf>
    <xf numFmtId="0" fontId="1" fillId="0" borderId="35" xfId="0" applyFont="1" applyBorder="1" applyAlignment="1" applyProtection="1">
      <alignment horizontal="left" vertical="center"/>
      <protection hidden="1"/>
    </xf>
    <xf numFmtId="0" fontId="17" fillId="2" borderId="35" xfId="0" applyFont="1" applyFill="1" applyBorder="1" applyAlignment="1" applyProtection="1">
      <alignment horizontal="left" vertical="center"/>
      <protection hidden="1"/>
    </xf>
    <xf numFmtId="0" fontId="11" fillId="0" borderId="35" xfId="0" applyFont="1" applyBorder="1" applyAlignment="1" applyProtection="1">
      <alignment horizontal="left" vertical="center"/>
      <protection hidden="1"/>
    </xf>
    <xf numFmtId="0" fontId="0" fillId="0" borderId="36" xfId="0" applyBorder="1" applyAlignment="1" applyProtection="1">
      <alignment horizontal="left" vertical="center"/>
      <protection hidden="1"/>
    </xf>
    <xf numFmtId="0" fontId="24" fillId="9" borderId="30" xfId="0" applyFont="1" applyFill="1" applyBorder="1" applyAlignment="1" applyProtection="1">
      <alignment horizontal="center" vertical="center"/>
      <protection hidden="1"/>
    </xf>
    <xf numFmtId="165" fontId="25" fillId="9" borderId="36" xfId="0" applyNumberFormat="1" applyFont="1" applyFill="1" applyBorder="1" applyAlignment="1" applyProtection="1">
      <alignment horizontal="left" vertical="center"/>
      <protection hidden="1"/>
    </xf>
    <xf numFmtId="0" fontId="24" fillId="8" borderId="36" xfId="0" applyFont="1" applyFill="1" applyBorder="1" applyAlignment="1" applyProtection="1">
      <alignment horizontal="center" vertical="center"/>
      <protection hidden="1"/>
    </xf>
    <xf numFmtId="165" fontId="25" fillId="8" borderId="37" xfId="0" applyNumberFormat="1" applyFont="1" applyFill="1" applyBorder="1" applyAlignment="1" applyProtection="1">
      <alignment horizontal="left" vertical="center"/>
      <protection hidden="1"/>
    </xf>
    <xf numFmtId="164" fontId="7" fillId="0" borderId="0" xfId="0" applyNumberFormat="1" applyFont="1" applyBorder="1" applyAlignment="1" applyProtection="1">
      <alignment horizontal="left" vertical="center"/>
      <protection hidden="1"/>
    </xf>
    <xf numFmtId="0" fontId="4" fillId="6" borderId="50" xfId="0" applyFont="1" applyFill="1" applyBorder="1" applyAlignment="1" applyProtection="1">
      <alignment horizontal="left" vertical="center"/>
      <protection hidden="1"/>
    </xf>
    <xf numFmtId="0" fontId="19" fillId="0" borderId="51" xfId="0" applyFont="1" applyBorder="1" applyAlignment="1" applyProtection="1">
      <alignment horizontal="left" vertical="center"/>
      <protection hidden="1"/>
    </xf>
    <xf numFmtId="0" fontId="24" fillId="5" borderId="52" xfId="0" applyFont="1" applyFill="1" applyBorder="1" applyAlignment="1" applyProtection="1">
      <alignment horizontal="center" vertical="center"/>
      <protection hidden="1"/>
    </xf>
    <xf numFmtId="0" fontId="24" fillId="0" borderId="51" xfId="0" applyFont="1" applyBorder="1" applyAlignment="1" applyProtection="1">
      <alignment horizontal="center" vertical="center"/>
      <protection hidden="1"/>
    </xf>
    <xf numFmtId="165" fontId="25" fillId="0" borderId="53" xfId="0" applyNumberFormat="1" applyFont="1" applyBorder="1" applyAlignment="1" applyProtection="1">
      <alignment horizontal="left" vertical="center"/>
      <protection hidden="1"/>
    </xf>
    <xf numFmtId="0" fontId="11" fillId="0" borderId="50" xfId="0" applyFont="1" applyBorder="1" applyAlignment="1" applyProtection="1">
      <alignment horizontal="left" vertical="center"/>
      <protection hidden="1"/>
    </xf>
    <xf numFmtId="0" fontId="19" fillId="0" borderId="20" xfId="0" applyFont="1" applyBorder="1" applyAlignment="1" applyProtection="1">
      <alignment horizontal="right" vertical="center"/>
      <protection hidden="1"/>
    </xf>
    <xf numFmtId="0" fontId="19" fillId="0" borderId="52" xfId="0" applyFont="1" applyBorder="1" applyAlignment="1" applyProtection="1">
      <alignment horizontal="right" vertical="center"/>
      <protection hidden="1"/>
    </xf>
    <xf numFmtId="0" fontId="19" fillId="0" borderId="21" xfId="0" applyFont="1" applyBorder="1" applyAlignment="1" applyProtection="1">
      <alignment horizontal="right" vertical="center"/>
      <protection hidden="1"/>
    </xf>
    <xf numFmtId="0" fontId="19" fillId="0" borderId="32" xfId="0" applyFont="1" applyBorder="1" applyAlignment="1" applyProtection="1">
      <alignment horizontal="right" vertical="center"/>
      <protection hidden="1"/>
    </xf>
    <xf numFmtId="0" fontId="32" fillId="0" borderId="33" xfId="0" applyFont="1" applyBorder="1" applyAlignment="1" applyProtection="1">
      <alignment horizontal="right" vertical="center"/>
      <protection hidden="1"/>
    </xf>
    <xf numFmtId="0" fontId="19" fillId="0" borderId="33" xfId="0" applyFont="1" applyBorder="1" applyAlignment="1" applyProtection="1">
      <alignment horizontal="right" vertical="center"/>
      <protection hidden="1"/>
    </xf>
    <xf numFmtId="0" fontId="32" fillId="0" borderId="45" xfId="0" applyFont="1" applyBorder="1" applyAlignment="1" applyProtection="1">
      <alignment horizontal="right" vertical="center"/>
      <protection hidden="1"/>
    </xf>
    <xf numFmtId="0" fontId="19" fillId="0" borderId="54" xfId="0" applyFont="1" applyBorder="1" applyAlignment="1" applyProtection="1">
      <alignment horizontal="right" vertical="center"/>
      <protection hidden="1"/>
    </xf>
    <xf numFmtId="0" fontId="19" fillId="0" borderId="55" xfId="0" applyFont="1" applyBorder="1" applyAlignment="1" applyProtection="1">
      <alignment horizontal="right" vertical="center"/>
      <protection hidden="1"/>
    </xf>
    <xf numFmtId="0" fontId="19" fillId="0" borderId="56" xfId="0" applyFont="1" applyBorder="1" applyAlignment="1" applyProtection="1">
      <alignment horizontal="right" vertical="center"/>
      <protection hidden="1"/>
    </xf>
    <xf numFmtId="0" fontId="19" fillId="0" borderId="4" xfId="0" applyFont="1" applyBorder="1" applyAlignment="1" applyProtection="1">
      <alignment horizontal="right" vertical="center"/>
      <protection hidden="1"/>
    </xf>
    <xf numFmtId="0" fontId="32" fillId="0" borderId="4" xfId="0" applyFont="1" applyBorder="1" applyAlignment="1" applyProtection="1">
      <alignment horizontal="right" vertical="center"/>
      <protection hidden="1"/>
    </xf>
    <xf numFmtId="0" fontId="32" fillId="0" borderId="43" xfId="0" applyFont="1" applyBorder="1" applyAlignment="1" applyProtection="1">
      <alignment horizontal="right" vertical="center"/>
      <protection hidden="1"/>
    </xf>
    <xf numFmtId="0" fontId="27" fillId="5" borderId="45" xfId="0" applyFont="1" applyFill="1" applyBorder="1" applyAlignment="1" applyProtection="1">
      <alignment horizontal="right" vertical="center"/>
      <protection hidden="1"/>
    </xf>
    <xf numFmtId="0" fontId="20" fillId="5" borderId="34" xfId="0" applyFont="1" applyFill="1" applyBorder="1" applyAlignment="1" applyProtection="1">
      <alignment horizontal="right" vertical="center"/>
      <protection hidden="1"/>
    </xf>
    <xf numFmtId="0" fontId="34" fillId="10" borderId="48" xfId="0" applyFont="1" applyFill="1" applyBorder="1" applyAlignment="1" applyProtection="1">
      <alignment vertical="center"/>
      <protection hidden="1"/>
    </xf>
    <xf numFmtId="0" fontId="34" fillId="10" borderId="16" xfId="0" applyFont="1" applyFill="1" applyBorder="1" applyAlignment="1" applyProtection="1">
      <alignment vertical="center"/>
      <protection hidden="1"/>
    </xf>
    <xf numFmtId="0" fontId="34" fillId="10" borderId="19" xfId="0" applyFont="1" applyFill="1" applyBorder="1" applyAlignment="1" applyProtection="1">
      <alignment vertical="center"/>
      <protection hidden="1"/>
    </xf>
    <xf numFmtId="0" fontId="39" fillId="10" borderId="16" xfId="0" applyFont="1" applyFill="1" applyBorder="1" applyAlignment="1" applyProtection="1">
      <alignment vertical="center"/>
      <protection hidden="1"/>
    </xf>
    <xf numFmtId="0" fontId="41" fillId="3" borderId="38" xfId="0" applyFont="1" applyFill="1" applyBorder="1" applyAlignment="1" applyProtection="1">
      <alignment horizontal="center" vertical="center"/>
      <protection locked="0"/>
    </xf>
    <xf numFmtId="0" fontId="41" fillId="3" borderId="0" xfId="0" applyFont="1" applyFill="1" applyBorder="1" applyAlignment="1" applyProtection="1">
      <alignment horizontal="center" vertical="center"/>
      <protection locked="0"/>
    </xf>
    <xf numFmtId="0" fontId="41" fillId="3" borderId="39" xfId="0" applyFont="1" applyFill="1" applyBorder="1" applyAlignment="1" applyProtection="1">
      <alignment horizontal="center" vertical="center"/>
      <protection locked="0"/>
    </xf>
    <xf numFmtId="0" fontId="41" fillId="3" borderId="10" xfId="0" applyFont="1" applyFill="1" applyBorder="1" applyAlignment="1" applyProtection="1">
      <alignment horizontal="center" vertical="center"/>
      <protection locked="0"/>
    </xf>
    <xf numFmtId="0" fontId="41" fillId="3" borderId="42" xfId="0" applyFont="1" applyFill="1" applyBorder="1" applyAlignment="1" applyProtection="1">
      <alignment horizontal="center" vertical="center"/>
      <protection locked="0"/>
    </xf>
    <xf numFmtId="0" fontId="41" fillId="3" borderId="11" xfId="0" applyFont="1" applyFill="1" applyBorder="1" applyAlignment="1" applyProtection="1">
      <alignment horizontal="center" vertical="center"/>
      <protection locked="0"/>
    </xf>
    <xf numFmtId="0" fontId="16" fillId="2" borderId="0" xfId="0" applyFont="1" applyFill="1" applyProtection="1">
      <protection hidden="1"/>
    </xf>
    <xf numFmtId="0" fontId="17" fillId="2" borderId="0" xfId="0" applyFont="1" applyFill="1" applyProtection="1">
      <protection hidden="1"/>
    </xf>
    <xf numFmtId="165" fontId="42" fillId="13" borderId="4" xfId="0" applyNumberFormat="1" applyFont="1" applyFill="1" applyBorder="1" applyAlignment="1" applyProtection="1">
      <alignment horizontal="right" vertical="center"/>
      <protection hidden="1"/>
    </xf>
    <xf numFmtId="165" fontId="43" fillId="13" borderId="4" xfId="0" applyNumberFormat="1" applyFont="1" applyFill="1" applyBorder="1" applyAlignment="1" applyProtection="1">
      <alignment horizontal="right" vertical="center" wrapText="1"/>
      <protection hidden="1"/>
    </xf>
    <xf numFmtId="165" fontId="44" fillId="13" borderId="41" xfId="0" applyNumberFormat="1" applyFont="1" applyFill="1" applyBorder="1" applyAlignment="1" applyProtection="1">
      <alignment horizontal="right" vertical="center"/>
      <protection hidden="1"/>
    </xf>
    <xf numFmtId="0" fontId="0" fillId="13" borderId="25" xfId="0" applyFill="1" applyBorder="1" applyAlignment="1" applyProtection="1">
      <alignment horizontal="left" vertical="center"/>
      <protection hidden="1"/>
    </xf>
    <xf numFmtId="165" fontId="44" fillId="13" borderId="64" xfId="0" applyNumberFormat="1" applyFont="1" applyFill="1" applyBorder="1" applyAlignment="1" applyProtection="1">
      <alignment vertical="center"/>
      <protection hidden="1"/>
    </xf>
    <xf numFmtId="165" fontId="44" fillId="13" borderId="65" xfId="0" applyNumberFormat="1" applyFont="1" applyFill="1" applyBorder="1" applyAlignment="1" applyProtection="1">
      <alignment vertical="center"/>
      <protection hidden="1"/>
    </xf>
    <xf numFmtId="165" fontId="44" fillId="13" borderId="6" xfId="0" applyNumberFormat="1" applyFont="1" applyFill="1" applyBorder="1" applyAlignment="1" applyProtection="1">
      <alignment horizontal="right" vertical="center"/>
      <protection hidden="1"/>
    </xf>
    <xf numFmtId="0" fontId="0" fillId="13" borderId="68" xfId="0" applyFill="1" applyBorder="1" applyAlignment="1" applyProtection="1">
      <alignment horizontal="left" vertical="center"/>
      <protection hidden="1"/>
    </xf>
    <xf numFmtId="0" fontId="0" fillId="5" borderId="49" xfId="0" applyFill="1" applyBorder="1" applyAlignment="1" applyProtection="1">
      <alignment horizontal="left" vertical="center"/>
      <protection hidden="1"/>
    </xf>
    <xf numFmtId="0" fontId="10" fillId="5" borderId="5" xfId="0" applyFont="1" applyFill="1" applyBorder="1" applyAlignment="1" applyProtection="1">
      <alignment vertical="center" wrapText="1"/>
      <protection hidden="1"/>
    </xf>
    <xf numFmtId="0" fontId="26" fillId="5" borderId="72" xfId="0" applyFont="1" applyFill="1" applyBorder="1" applyAlignment="1" applyProtection="1">
      <alignment horizontal="left" vertical="center" wrapText="1"/>
      <protection hidden="1"/>
    </xf>
    <xf numFmtId="0" fontId="26" fillId="5" borderId="67" xfId="0" applyFont="1" applyFill="1" applyBorder="1" applyAlignment="1" applyProtection="1">
      <alignment horizontal="left" vertical="center" wrapText="1"/>
      <protection hidden="1"/>
    </xf>
    <xf numFmtId="0" fontId="10" fillId="5" borderId="7" xfId="0" applyFont="1" applyFill="1" applyBorder="1" applyAlignment="1" applyProtection="1">
      <alignment vertical="center" wrapText="1"/>
      <protection hidden="1"/>
    </xf>
    <xf numFmtId="165" fontId="44" fillId="13" borderId="18" xfId="0" applyNumberFormat="1" applyFont="1" applyFill="1" applyBorder="1" applyAlignment="1" applyProtection="1">
      <alignment horizontal="left" vertical="center"/>
      <protection hidden="1"/>
    </xf>
    <xf numFmtId="165" fontId="44" fillId="13" borderId="10" xfId="0" applyNumberFormat="1" applyFont="1" applyFill="1" applyBorder="1" applyAlignment="1" applyProtection="1">
      <alignment horizontal="left" vertical="center"/>
      <protection hidden="1"/>
    </xf>
    <xf numFmtId="165" fontId="44" fillId="13" borderId="41" xfId="0" applyNumberFormat="1" applyFont="1" applyFill="1" applyBorder="1" applyAlignment="1" applyProtection="1">
      <alignment horizontal="left" vertical="center"/>
      <protection hidden="1"/>
    </xf>
    <xf numFmtId="0" fontId="34" fillId="10" borderId="48" xfId="0" applyFont="1" applyFill="1" applyBorder="1" applyAlignment="1" applyProtection="1">
      <alignment vertical="center"/>
      <protection locked="0"/>
    </xf>
    <xf numFmtId="0" fontId="34" fillId="10" borderId="16" xfId="0" applyFont="1" applyFill="1" applyBorder="1" applyAlignment="1" applyProtection="1">
      <alignment vertical="center"/>
      <protection locked="0"/>
    </xf>
    <xf numFmtId="0" fontId="39" fillId="10" borderId="16" xfId="0" applyFont="1" applyFill="1" applyBorder="1" applyAlignment="1" applyProtection="1">
      <alignment vertical="center"/>
      <protection locked="0"/>
    </xf>
    <xf numFmtId="0" fontId="34" fillId="10" borderId="19" xfId="0" applyFont="1" applyFill="1" applyBorder="1" applyAlignment="1" applyProtection="1">
      <alignment vertical="center"/>
      <protection locked="0"/>
    </xf>
    <xf numFmtId="0" fontId="0" fillId="0" borderId="0" xfId="0" applyAlignment="1" applyProtection="1">
      <alignment horizontal="left" vertical="center"/>
      <protection locked="0"/>
    </xf>
    <xf numFmtId="0" fontId="0" fillId="0" borderId="0" xfId="0" applyFont="1" applyAlignment="1" applyProtection="1">
      <alignment vertical="center" wrapText="1"/>
      <protection locked="0"/>
    </xf>
    <xf numFmtId="0" fontId="8" fillId="5" borderId="8" xfId="0" applyFont="1" applyFill="1" applyBorder="1" applyAlignment="1" applyProtection="1">
      <alignment horizontal="center" vertical="center" textRotation="90"/>
      <protection locked="0"/>
    </xf>
    <xf numFmtId="0" fontId="13" fillId="7" borderId="9" xfId="0" applyFont="1" applyFill="1" applyBorder="1" applyAlignment="1" applyProtection="1">
      <alignment horizontal="center" vertical="center" wrapText="1"/>
      <protection locked="0"/>
    </xf>
    <xf numFmtId="0" fontId="13" fillId="7" borderId="9" xfId="0" applyFont="1" applyFill="1" applyBorder="1" applyAlignment="1" applyProtection="1">
      <alignment horizontal="center" vertical="center"/>
      <protection locked="0"/>
    </xf>
    <xf numFmtId="0" fontId="14" fillId="7" borderId="9" xfId="0" applyFont="1" applyFill="1" applyBorder="1" applyAlignment="1" applyProtection="1">
      <alignment horizontal="center" vertical="center" wrapText="1"/>
      <protection locked="0"/>
    </xf>
    <xf numFmtId="0" fontId="22" fillId="7" borderId="9" xfId="0" applyFont="1" applyFill="1" applyBorder="1" applyAlignment="1" applyProtection="1">
      <alignment horizontal="center" vertical="center" wrapText="1"/>
      <protection locked="0"/>
    </xf>
    <xf numFmtId="0" fontId="4" fillId="6" borderId="12" xfId="0" applyFont="1" applyFill="1" applyBorder="1" applyAlignment="1" applyProtection="1">
      <alignment horizontal="left" vertical="center"/>
      <protection locked="0"/>
    </xf>
    <xf numFmtId="0" fontId="17" fillId="2" borderId="12" xfId="0" applyFont="1" applyFill="1" applyBorder="1" applyAlignment="1" applyProtection="1">
      <alignment horizontal="left" vertical="center"/>
      <protection locked="0"/>
    </xf>
    <xf numFmtId="0" fontId="11" fillId="0" borderId="12" xfId="0" applyFont="1" applyBorder="1" applyAlignment="1" applyProtection="1">
      <alignment horizontal="right" vertical="center"/>
      <protection locked="0"/>
    </xf>
    <xf numFmtId="0" fontId="19" fillId="0" borderId="13" xfId="0" applyFont="1" applyBorder="1" applyAlignment="1" applyProtection="1">
      <alignment horizontal="left" vertical="center"/>
      <protection locked="0"/>
    </xf>
    <xf numFmtId="0" fontId="19" fillId="0" borderId="20" xfId="0" applyFont="1" applyBorder="1" applyAlignment="1" applyProtection="1">
      <alignment horizontal="right" vertical="center"/>
      <protection locked="0"/>
    </xf>
    <xf numFmtId="0" fontId="19" fillId="0" borderId="54" xfId="0" applyFont="1" applyBorder="1" applyAlignment="1" applyProtection="1">
      <alignment horizontal="right" vertical="center"/>
      <protection locked="0"/>
    </xf>
    <xf numFmtId="164" fontId="7" fillId="0" borderId="1" xfId="0" applyNumberFormat="1" applyFont="1" applyBorder="1" applyAlignment="1" applyProtection="1">
      <alignment horizontal="left" vertical="center"/>
      <protection locked="0"/>
    </xf>
    <xf numFmtId="164" fontId="7" fillId="0" borderId="2" xfId="0" applyNumberFormat="1" applyFont="1" applyBorder="1" applyAlignment="1" applyProtection="1">
      <alignment horizontal="left" vertical="center"/>
      <protection locked="0"/>
    </xf>
    <xf numFmtId="0" fontId="4" fillId="6" borderId="50" xfId="0" applyFont="1" applyFill="1" applyBorder="1" applyAlignment="1" applyProtection="1">
      <alignment horizontal="left" vertical="center"/>
      <protection locked="0"/>
    </xf>
    <xf numFmtId="0" fontId="16" fillId="2" borderId="0" xfId="0" applyFont="1" applyFill="1" applyProtection="1">
      <protection locked="0"/>
    </xf>
    <xf numFmtId="0" fontId="11" fillId="0" borderId="50" xfId="0" applyFont="1" applyBorder="1" applyAlignment="1" applyProtection="1">
      <alignment horizontal="left" vertical="center"/>
      <protection locked="0"/>
    </xf>
    <xf numFmtId="0" fontId="19" fillId="0" borderId="51" xfId="0" applyFont="1" applyBorder="1" applyAlignment="1" applyProtection="1">
      <alignment horizontal="left" vertical="center"/>
      <protection locked="0"/>
    </xf>
    <xf numFmtId="0" fontId="19" fillId="0" borderId="52" xfId="0" applyFont="1" applyBorder="1" applyAlignment="1" applyProtection="1">
      <alignment horizontal="right" vertical="center"/>
      <protection locked="0"/>
    </xf>
    <xf numFmtId="0" fontId="19" fillId="0" borderId="55" xfId="0" applyFont="1" applyBorder="1" applyAlignment="1" applyProtection="1">
      <alignment horizontal="right" vertical="center"/>
      <protection locked="0"/>
    </xf>
    <xf numFmtId="0" fontId="4" fillId="6" borderId="14" xfId="0" applyFont="1" applyFill="1" applyBorder="1" applyAlignment="1" applyProtection="1">
      <alignment horizontal="left" vertical="center"/>
      <protection locked="0"/>
    </xf>
    <xf numFmtId="0" fontId="17" fillId="2" borderId="0" xfId="0" applyFont="1" applyFill="1" applyBorder="1" applyProtection="1">
      <protection locked="0"/>
    </xf>
    <xf numFmtId="0" fontId="11" fillId="0" borderId="14" xfId="0" applyFont="1" applyBorder="1" applyAlignment="1" applyProtection="1">
      <alignment horizontal="right" vertical="center"/>
      <protection locked="0"/>
    </xf>
    <xf numFmtId="0" fontId="19" fillId="0" borderId="17" xfId="0" applyFont="1" applyBorder="1" applyAlignment="1" applyProtection="1">
      <alignment horizontal="left" vertical="center"/>
      <protection locked="0"/>
    </xf>
    <xf numFmtId="0" fontId="19" fillId="0" borderId="21" xfId="0" applyFont="1" applyBorder="1" applyAlignment="1" applyProtection="1">
      <alignment horizontal="right" vertical="center"/>
      <protection locked="0"/>
    </xf>
    <xf numFmtId="0" fontId="19" fillId="0" borderId="56" xfId="0" applyFont="1" applyBorder="1" applyAlignment="1" applyProtection="1">
      <alignment horizontal="right" vertical="center"/>
      <protection locked="0"/>
    </xf>
    <xf numFmtId="164" fontId="7" fillId="0" borderId="3" xfId="0" applyNumberFormat="1" applyFont="1" applyBorder="1" applyAlignment="1" applyProtection="1">
      <alignment horizontal="left" vertical="center"/>
      <protection locked="0"/>
    </xf>
    <xf numFmtId="164" fontId="7" fillId="0" borderId="5" xfId="0" applyNumberFormat="1" applyFont="1" applyBorder="1" applyAlignment="1" applyProtection="1">
      <alignment horizontal="left" vertical="center"/>
      <protection locked="0"/>
    </xf>
    <xf numFmtId="0" fontId="6" fillId="5" borderId="33" xfId="0" applyFont="1" applyFill="1" applyBorder="1" applyAlignment="1" applyProtection="1">
      <alignment horizontal="center" vertical="center"/>
      <protection locked="0"/>
    </xf>
    <xf numFmtId="0" fontId="18" fillId="2" borderId="43" xfId="0" applyFont="1" applyFill="1" applyBorder="1" applyAlignment="1" applyProtection="1">
      <alignment horizontal="left" vertical="center"/>
      <protection locked="0"/>
    </xf>
    <xf numFmtId="0" fontId="4" fillId="6" borderId="4" xfId="0" applyFont="1" applyFill="1" applyBorder="1" applyAlignment="1" applyProtection="1">
      <alignment horizontal="left" vertical="center"/>
      <protection locked="0"/>
    </xf>
    <xf numFmtId="0" fontId="17" fillId="2" borderId="4" xfId="0" applyFont="1" applyFill="1" applyBorder="1" applyAlignment="1" applyProtection="1">
      <alignment horizontal="left" vertical="center"/>
      <protection locked="0"/>
    </xf>
    <xf numFmtId="0" fontId="11" fillId="0" borderId="4" xfId="0" applyFont="1" applyBorder="1" applyAlignment="1" applyProtection="1">
      <alignment horizontal="right" vertical="center"/>
      <protection locked="0"/>
    </xf>
    <xf numFmtId="0" fontId="19" fillId="0" borderId="32" xfId="0" applyFont="1" applyBorder="1" applyAlignment="1" applyProtection="1">
      <alignment horizontal="right" vertical="center"/>
      <protection locked="0"/>
    </xf>
    <xf numFmtId="0" fontId="19" fillId="0" borderId="4" xfId="0" applyFont="1" applyBorder="1" applyAlignment="1" applyProtection="1">
      <alignment horizontal="right" vertical="center"/>
      <protection locked="0"/>
    </xf>
    <xf numFmtId="0" fontId="18" fillId="2" borderId="4" xfId="0" applyFont="1" applyFill="1" applyBorder="1" applyAlignment="1" applyProtection="1">
      <alignment horizontal="left" vertical="center"/>
      <protection locked="0"/>
    </xf>
    <xf numFmtId="0" fontId="32" fillId="0" borderId="33" xfId="0" applyFont="1" applyBorder="1" applyAlignment="1" applyProtection="1">
      <alignment horizontal="right" vertical="center"/>
      <protection locked="0"/>
    </xf>
    <xf numFmtId="0" fontId="32" fillId="0" borderId="4" xfId="0" applyFont="1" applyBorder="1" applyAlignment="1" applyProtection="1">
      <alignment horizontal="right" vertical="center"/>
      <protection locked="0"/>
    </xf>
    <xf numFmtId="0" fontId="17" fillId="2" borderId="0" xfId="0" applyFont="1" applyFill="1" applyProtection="1">
      <protection locked="0"/>
    </xf>
    <xf numFmtId="0" fontId="11" fillId="0" borderId="4" xfId="0" applyFont="1" applyBorder="1" applyAlignment="1" applyProtection="1">
      <alignment horizontal="left" vertical="center"/>
      <protection locked="0"/>
    </xf>
    <xf numFmtId="0" fontId="20" fillId="0" borderId="18" xfId="0" applyFont="1" applyBorder="1" applyAlignment="1" applyProtection="1">
      <alignment horizontal="left" vertical="center"/>
      <protection locked="0"/>
    </xf>
    <xf numFmtId="0" fontId="4" fillId="6" borderId="4" xfId="0" applyFont="1" applyFill="1" applyBorder="1" applyAlignment="1" applyProtection="1">
      <alignment horizontal="left" vertical="center" wrapText="1"/>
      <protection locked="0"/>
    </xf>
    <xf numFmtId="0" fontId="17" fillId="2" borderId="4" xfId="0" applyFont="1" applyFill="1" applyBorder="1" applyProtection="1">
      <protection locked="0"/>
    </xf>
    <xf numFmtId="0" fontId="27" fillId="0" borderId="18" xfId="0" applyFont="1" applyBorder="1" applyAlignment="1" applyProtection="1">
      <alignment horizontal="left" vertical="center"/>
      <protection locked="0"/>
    </xf>
    <xf numFmtId="0" fontId="19" fillId="0" borderId="33" xfId="0" applyFont="1" applyBorder="1" applyAlignment="1" applyProtection="1">
      <alignment horizontal="right" vertical="center"/>
      <protection locked="0"/>
    </xf>
    <xf numFmtId="0" fontId="19" fillId="0" borderId="18" xfId="0" applyFont="1" applyBorder="1" applyAlignment="1" applyProtection="1">
      <alignment horizontal="left" vertical="center"/>
      <protection locked="0"/>
    </xf>
    <xf numFmtId="0" fontId="27" fillId="5" borderId="45" xfId="0" applyFont="1" applyFill="1" applyBorder="1" applyAlignment="1" applyProtection="1">
      <alignment horizontal="right" vertical="center"/>
      <protection locked="0"/>
    </xf>
    <xf numFmtId="0" fontId="8" fillId="6" borderId="43" xfId="0" applyFont="1" applyFill="1" applyBorder="1" applyAlignment="1" applyProtection="1">
      <alignment horizontal="left" vertical="center"/>
      <protection locked="0"/>
    </xf>
    <xf numFmtId="0" fontId="32" fillId="0" borderId="45" xfId="0" applyFont="1" applyBorder="1" applyAlignment="1" applyProtection="1">
      <alignment horizontal="right" vertical="center"/>
      <protection locked="0"/>
    </xf>
    <xf numFmtId="0" fontId="32" fillId="0" borderId="43" xfId="0" applyFont="1" applyBorder="1" applyAlignment="1" applyProtection="1">
      <alignment horizontal="right" vertical="center"/>
      <protection locked="0"/>
    </xf>
    <xf numFmtId="0" fontId="20" fillId="5" borderId="34" xfId="0" applyFont="1" applyFill="1" applyBorder="1" applyAlignment="1" applyProtection="1">
      <alignment horizontal="right" vertical="center"/>
      <protection locked="0"/>
    </xf>
    <xf numFmtId="0" fontId="13" fillId="2" borderId="35" xfId="0" applyFont="1" applyFill="1" applyBorder="1" applyAlignment="1" applyProtection="1">
      <alignment horizontal="left" vertical="center"/>
      <protection locked="0"/>
    </xf>
    <xf numFmtId="0" fontId="1" fillId="0" borderId="35" xfId="0" applyFont="1" applyBorder="1" applyAlignment="1" applyProtection="1">
      <alignment horizontal="left" vertical="center"/>
      <protection locked="0"/>
    </xf>
    <xf numFmtId="0" fontId="17" fillId="2" borderId="35" xfId="0" applyFont="1" applyFill="1" applyBorder="1" applyAlignment="1" applyProtection="1">
      <alignment horizontal="left" vertical="center"/>
      <protection locked="0"/>
    </xf>
    <xf numFmtId="0" fontId="11" fillId="0" borderId="35" xfId="0" applyFont="1" applyBorder="1" applyAlignment="1" applyProtection="1">
      <alignment horizontal="left" vertical="center"/>
      <protection locked="0"/>
    </xf>
    <xf numFmtId="0" fontId="0" fillId="0" borderId="36" xfId="0" applyBorder="1" applyAlignment="1" applyProtection="1">
      <alignment horizontal="left" vertical="center"/>
      <protection locked="0"/>
    </xf>
    <xf numFmtId="164" fontId="7" fillId="0" borderId="0" xfId="0" applyNumberFormat="1" applyFont="1" applyBorder="1" applyAlignment="1" applyProtection="1">
      <alignment horizontal="left" vertical="center"/>
      <protection locked="0"/>
    </xf>
    <xf numFmtId="0" fontId="10" fillId="5" borderId="5" xfId="0" applyFont="1" applyFill="1" applyBorder="1" applyAlignment="1" applyProtection="1">
      <alignment vertical="center" wrapText="1"/>
      <protection locked="0"/>
    </xf>
    <xf numFmtId="165" fontId="42" fillId="13" borderId="4" xfId="0" applyNumberFormat="1" applyFont="1" applyFill="1" applyBorder="1" applyAlignment="1" applyProtection="1">
      <alignment horizontal="right" vertical="center"/>
      <protection locked="0"/>
    </xf>
    <xf numFmtId="165" fontId="44" fillId="13" borderId="18" xfId="0" applyNumberFormat="1" applyFont="1" applyFill="1" applyBorder="1" applyAlignment="1" applyProtection="1">
      <alignment horizontal="left" vertical="center"/>
      <protection locked="0"/>
    </xf>
    <xf numFmtId="165" fontId="44" fillId="13" borderId="10" xfId="0" applyNumberFormat="1" applyFont="1" applyFill="1" applyBorder="1" applyAlignment="1" applyProtection="1">
      <alignment horizontal="left" vertical="center"/>
      <protection locked="0"/>
    </xf>
    <xf numFmtId="165" fontId="44" fillId="13" borderId="41" xfId="0" applyNumberFormat="1" applyFont="1" applyFill="1" applyBorder="1" applyAlignment="1" applyProtection="1">
      <alignment horizontal="left" vertical="center"/>
      <protection locked="0"/>
    </xf>
    <xf numFmtId="0" fontId="0" fillId="13" borderId="25" xfId="0" applyFill="1" applyBorder="1" applyAlignment="1" applyProtection="1">
      <alignment horizontal="left" vertical="center"/>
      <protection locked="0"/>
    </xf>
    <xf numFmtId="165" fontId="43" fillId="13" borderId="4" xfId="0" applyNumberFormat="1" applyFont="1" applyFill="1" applyBorder="1" applyAlignment="1" applyProtection="1">
      <alignment horizontal="right" vertical="center" wrapText="1"/>
      <protection locked="0"/>
    </xf>
    <xf numFmtId="165" fontId="44" fillId="13" borderId="41" xfId="0" applyNumberFormat="1" applyFont="1" applyFill="1" applyBorder="1" applyAlignment="1" applyProtection="1">
      <alignment horizontal="right" vertical="center"/>
      <protection locked="0"/>
    </xf>
    <xf numFmtId="0" fontId="26" fillId="5" borderId="72" xfId="0" applyFont="1" applyFill="1" applyBorder="1" applyAlignment="1" applyProtection="1">
      <alignment horizontal="left" vertical="center" wrapText="1"/>
      <protection locked="0"/>
    </xf>
    <xf numFmtId="0" fontId="26" fillId="5" borderId="67" xfId="0" applyFont="1" applyFill="1" applyBorder="1" applyAlignment="1" applyProtection="1">
      <alignment horizontal="left" vertical="center" wrapText="1"/>
      <protection locked="0"/>
    </xf>
    <xf numFmtId="0" fontId="10" fillId="5" borderId="7" xfId="0" applyFont="1" applyFill="1" applyBorder="1" applyAlignment="1" applyProtection="1">
      <alignment vertical="center" wrapText="1"/>
      <protection locked="0"/>
    </xf>
    <xf numFmtId="165" fontId="44" fillId="13" borderId="64" xfId="0" applyNumberFormat="1" applyFont="1" applyFill="1" applyBorder="1" applyAlignment="1" applyProtection="1">
      <alignment vertical="center"/>
      <protection locked="0"/>
    </xf>
    <xf numFmtId="165" fontId="44" fillId="13" borderId="65" xfId="0" applyNumberFormat="1" applyFont="1" applyFill="1" applyBorder="1" applyAlignment="1" applyProtection="1">
      <alignment vertical="center"/>
      <protection locked="0"/>
    </xf>
    <xf numFmtId="165" fontId="44" fillId="13" borderId="6" xfId="0" applyNumberFormat="1" applyFont="1" applyFill="1" applyBorder="1" applyAlignment="1" applyProtection="1">
      <alignment horizontal="right" vertical="center"/>
      <protection locked="0"/>
    </xf>
    <xf numFmtId="0" fontId="0" fillId="13" borderId="68" xfId="0" applyFill="1" applyBorder="1" applyAlignment="1" applyProtection="1">
      <alignment horizontal="left" vertical="center"/>
      <protection locked="0"/>
    </xf>
    <xf numFmtId="0" fontId="47" fillId="0" borderId="0" xfId="1" applyAlignment="1" applyProtection="1">
      <alignment horizontal="center" vertical="center"/>
      <protection locked="0"/>
    </xf>
    <xf numFmtId="0" fontId="47" fillId="0" borderId="0" xfId="1" applyAlignment="1" applyProtection="1">
      <alignment vertical="center" wrapText="1"/>
      <protection locked="0"/>
    </xf>
    <xf numFmtId="0" fontId="48" fillId="0" borderId="0" xfId="0" applyFont="1" applyAlignment="1" applyProtection="1">
      <alignment horizontal="center" vertical="center"/>
      <protection locked="0"/>
    </xf>
    <xf numFmtId="44" fontId="0" fillId="0" borderId="0" xfId="0" applyNumberFormat="1" applyAlignment="1" applyProtection="1">
      <alignment horizontal="center" vertical="center"/>
      <protection locked="0"/>
    </xf>
    <xf numFmtId="44" fontId="0" fillId="0" borderId="0" xfId="0" applyNumberFormat="1" applyAlignment="1" applyProtection="1">
      <alignment horizontal="left" vertical="center"/>
      <protection locked="0"/>
    </xf>
    <xf numFmtId="165" fontId="44" fillId="13" borderId="6" xfId="0" applyNumberFormat="1" applyFont="1" applyFill="1" applyBorder="1" applyAlignment="1" applyProtection="1">
      <alignment horizontal="left" vertical="center"/>
      <protection hidden="1"/>
    </xf>
    <xf numFmtId="165" fontId="42" fillId="13" borderId="66" xfId="0" applyNumberFormat="1" applyFont="1" applyFill="1" applyBorder="1" applyAlignment="1" applyProtection="1">
      <alignment horizontal="right" vertical="center"/>
      <protection hidden="1"/>
    </xf>
    <xf numFmtId="165" fontId="42" fillId="13" borderId="65" xfId="0" applyNumberFormat="1" applyFont="1" applyFill="1" applyBorder="1" applyAlignment="1" applyProtection="1">
      <alignment horizontal="right" vertical="center"/>
      <protection hidden="1"/>
    </xf>
    <xf numFmtId="165" fontId="42" fillId="13" borderId="67" xfId="0" applyNumberFormat="1" applyFont="1" applyFill="1" applyBorder="1" applyAlignment="1" applyProtection="1">
      <alignment horizontal="right" vertical="center"/>
      <protection hidden="1"/>
    </xf>
    <xf numFmtId="0" fontId="5" fillId="3" borderId="69" xfId="0" applyFont="1" applyFill="1" applyBorder="1" applyAlignment="1" applyProtection="1">
      <alignment horizontal="left" vertical="center" wrapText="1"/>
      <protection hidden="1"/>
    </xf>
    <xf numFmtId="0" fontId="5" fillId="3" borderId="57" xfId="0" applyFont="1" applyFill="1" applyBorder="1" applyAlignment="1" applyProtection="1">
      <alignment horizontal="left" vertical="center" wrapText="1"/>
      <protection hidden="1"/>
    </xf>
    <xf numFmtId="0" fontId="5" fillId="3" borderId="58" xfId="0" applyFont="1" applyFill="1" applyBorder="1" applyAlignment="1" applyProtection="1">
      <alignment horizontal="left" vertical="center" wrapText="1"/>
      <protection hidden="1"/>
    </xf>
    <xf numFmtId="0" fontId="5" fillId="3" borderId="59" xfId="0" applyFont="1" applyFill="1" applyBorder="1" applyAlignment="1" applyProtection="1">
      <alignment horizontal="left" vertical="center" wrapText="1"/>
      <protection hidden="1"/>
    </xf>
    <xf numFmtId="0" fontId="10" fillId="5" borderId="22" xfId="0" applyFont="1" applyFill="1" applyBorder="1" applyAlignment="1" applyProtection="1">
      <alignment horizontal="left" vertical="center" wrapText="1"/>
      <protection hidden="1"/>
    </xf>
    <xf numFmtId="0" fontId="10" fillId="5" borderId="41" xfId="0" applyFont="1" applyFill="1" applyBorder="1" applyAlignment="1" applyProtection="1">
      <alignment horizontal="left" vertical="center" wrapText="1"/>
      <protection hidden="1"/>
    </xf>
    <xf numFmtId="0" fontId="35" fillId="13" borderId="63" xfId="0" applyFont="1" applyFill="1" applyBorder="1" applyAlignment="1" applyProtection="1">
      <alignment horizontal="left" vertical="center" wrapText="1"/>
      <protection hidden="1"/>
    </xf>
    <xf numFmtId="0" fontId="35" fillId="13" borderId="41" xfId="0" applyFont="1" applyFill="1" applyBorder="1" applyAlignment="1" applyProtection="1">
      <alignment horizontal="left" vertical="center" wrapText="1"/>
      <protection hidden="1"/>
    </xf>
    <xf numFmtId="165" fontId="44" fillId="13" borderId="18" xfId="0" applyNumberFormat="1" applyFont="1" applyFill="1" applyBorder="1" applyAlignment="1" applyProtection="1">
      <alignment horizontal="left" vertical="center"/>
      <protection hidden="1"/>
    </xf>
    <xf numFmtId="165" fontId="44" fillId="13" borderId="10" xfId="0" applyNumberFormat="1" applyFont="1" applyFill="1" applyBorder="1" applyAlignment="1" applyProtection="1">
      <alignment horizontal="left" vertical="center"/>
      <protection hidden="1"/>
    </xf>
    <xf numFmtId="165" fontId="44" fillId="13" borderId="41" xfId="0" applyNumberFormat="1" applyFont="1" applyFill="1" applyBorder="1" applyAlignment="1" applyProtection="1">
      <alignment horizontal="left" vertical="center"/>
      <protection hidden="1"/>
    </xf>
    <xf numFmtId="165" fontId="42" fillId="13" borderId="18" xfId="0" applyNumberFormat="1" applyFont="1" applyFill="1" applyBorder="1" applyAlignment="1" applyProtection="1">
      <alignment horizontal="right" vertical="center"/>
      <protection hidden="1"/>
    </xf>
    <xf numFmtId="165" fontId="42" fillId="13" borderId="10" xfId="0" applyNumberFormat="1" applyFont="1" applyFill="1" applyBorder="1" applyAlignment="1" applyProtection="1">
      <alignment horizontal="right" vertical="center"/>
      <protection hidden="1"/>
    </xf>
    <xf numFmtId="165" fontId="42" fillId="13" borderId="41" xfId="0" applyNumberFormat="1" applyFont="1" applyFill="1" applyBorder="1" applyAlignment="1" applyProtection="1">
      <alignment horizontal="right" vertical="center"/>
      <protection hidden="1"/>
    </xf>
    <xf numFmtId="0" fontId="31" fillId="5" borderId="22" xfId="0" applyFont="1" applyFill="1" applyBorder="1" applyAlignment="1" applyProtection="1">
      <alignment horizontal="left" vertical="center" wrapText="1"/>
      <protection hidden="1"/>
    </xf>
    <xf numFmtId="0" fontId="31" fillId="5" borderId="41" xfId="0" applyFont="1" applyFill="1" applyBorder="1" applyAlignment="1" applyProtection="1">
      <alignment horizontal="left" vertical="center" wrapText="1"/>
      <protection hidden="1"/>
    </xf>
    <xf numFmtId="0" fontId="35" fillId="13" borderId="10" xfId="0" applyFont="1" applyFill="1" applyBorder="1" applyAlignment="1" applyProtection="1">
      <alignment horizontal="left" vertical="center" wrapText="1"/>
      <protection hidden="1"/>
    </xf>
    <xf numFmtId="165" fontId="44" fillId="13" borderId="4" xfId="0" applyNumberFormat="1" applyFont="1" applyFill="1" applyBorder="1" applyAlignment="1" applyProtection="1">
      <alignment horizontal="left" vertical="center"/>
      <protection hidden="1"/>
    </xf>
    <xf numFmtId="0" fontId="35" fillId="13" borderId="63" xfId="0" applyFont="1" applyFill="1" applyBorder="1" applyAlignment="1" applyProtection="1">
      <alignment horizontal="left" vertical="center"/>
      <protection hidden="1"/>
    </xf>
    <xf numFmtId="0" fontId="35" fillId="13" borderId="41" xfId="0" applyFont="1" applyFill="1" applyBorder="1" applyAlignment="1" applyProtection="1">
      <alignment horizontal="left" vertical="center"/>
      <protection hidden="1"/>
    </xf>
    <xf numFmtId="165" fontId="6" fillId="5" borderId="40" xfId="0" applyNumberFormat="1" applyFont="1" applyFill="1" applyBorder="1" applyAlignment="1" applyProtection="1">
      <alignment horizontal="center" vertical="center"/>
      <protection hidden="1"/>
    </xf>
    <xf numFmtId="165" fontId="6" fillId="5" borderId="49" xfId="0" applyNumberFormat="1" applyFont="1" applyFill="1" applyBorder="1" applyAlignment="1" applyProtection="1">
      <alignment horizontal="center" vertical="center"/>
      <protection hidden="1"/>
    </xf>
    <xf numFmtId="165" fontId="6" fillId="5" borderId="32" xfId="0" applyNumberFormat="1" applyFont="1" applyFill="1" applyBorder="1" applyAlignment="1" applyProtection="1">
      <alignment horizontal="center" vertical="center"/>
      <protection hidden="1"/>
    </xf>
    <xf numFmtId="0" fontId="18" fillId="2" borderId="12" xfId="0" applyFont="1" applyFill="1" applyBorder="1" applyAlignment="1" applyProtection="1">
      <alignment horizontal="center" vertical="center"/>
      <protection hidden="1"/>
    </xf>
    <xf numFmtId="0" fontId="18" fillId="2" borderId="50" xfId="0" applyFont="1" applyFill="1" applyBorder="1" applyAlignment="1" applyProtection="1">
      <alignment horizontal="center" vertical="center"/>
      <protection hidden="1"/>
    </xf>
    <xf numFmtId="0" fontId="18" fillId="2" borderId="14" xfId="0" applyFont="1" applyFill="1" applyBorder="1" applyAlignment="1" applyProtection="1">
      <alignment horizontal="center" vertical="center"/>
      <protection hidden="1"/>
    </xf>
    <xf numFmtId="0" fontId="30" fillId="11" borderId="20" xfId="0" applyFont="1" applyFill="1" applyBorder="1" applyAlignment="1" applyProtection="1">
      <alignment horizontal="left" vertical="center" wrapText="1"/>
      <protection hidden="1"/>
    </xf>
    <xf numFmtId="0" fontId="30" fillId="11" borderId="38" xfId="0" applyFont="1" applyFill="1" applyBorder="1" applyAlignment="1" applyProtection="1">
      <alignment horizontal="left" vertical="center"/>
      <protection hidden="1"/>
    </xf>
    <xf numFmtId="0" fontId="30" fillId="11" borderId="47" xfId="0" applyFont="1" applyFill="1" applyBorder="1" applyAlignment="1" applyProtection="1">
      <alignment horizontal="left" vertical="center"/>
      <protection hidden="1"/>
    </xf>
    <xf numFmtId="0" fontId="9" fillId="5" borderId="50" xfId="0" applyFont="1" applyFill="1" applyBorder="1" applyAlignment="1" applyProtection="1">
      <alignment horizontal="center" vertical="center" wrapText="1"/>
      <protection hidden="1"/>
    </xf>
    <xf numFmtId="0" fontId="9" fillId="5" borderId="51" xfId="0" applyFont="1" applyFill="1" applyBorder="1" applyAlignment="1" applyProtection="1">
      <alignment horizontal="center" vertical="center" wrapText="1"/>
      <protection hidden="1"/>
    </xf>
    <xf numFmtId="0" fontId="9" fillId="5" borderId="53" xfId="0" applyFont="1" applyFill="1" applyBorder="1" applyAlignment="1" applyProtection="1">
      <alignment horizontal="center" vertical="center" wrapText="1"/>
      <protection hidden="1"/>
    </xf>
    <xf numFmtId="0" fontId="45" fillId="3" borderId="70" xfId="0" applyFont="1" applyFill="1" applyBorder="1" applyAlignment="1" applyProtection="1">
      <alignment horizontal="center" vertical="center" wrapText="1"/>
      <protection hidden="1"/>
    </xf>
    <xf numFmtId="0" fontId="45" fillId="3" borderId="61" xfId="0" applyFont="1" applyFill="1" applyBorder="1" applyAlignment="1" applyProtection="1">
      <alignment horizontal="center" vertical="center" wrapText="1"/>
      <protection hidden="1"/>
    </xf>
    <xf numFmtId="0" fontId="45" fillId="3" borderId="71" xfId="0" applyFont="1" applyFill="1" applyBorder="1" applyAlignment="1" applyProtection="1">
      <alignment horizontal="center" vertical="center" wrapText="1"/>
      <protection hidden="1"/>
    </xf>
    <xf numFmtId="0" fontId="46" fillId="13" borderId="60" xfId="0" applyFont="1" applyFill="1" applyBorder="1" applyAlignment="1" applyProtection="1">
      <alignment horizontal="center" vertical="center" wrapText="1"/>
      <protection hidden="1"/>
    </xf>
    <xf numFmtId="0" fontId="46" fillId="13" borderId="61" xfId="0" applyFont="1" applyFill="1" applyBorder="1" applyAlignment="1" applyProtection="1">
      <alignment horizontal="center" vertical="center" wrapText="1"/>
      <protection hidden="1"/>
    </xf>
    <xf numFmtId="0" fontId="46" fillId="13" borderId="62" xfId="0" applyFont="1" applyFill="1" applyBorder="1" applyAlignment="1" applyProtection="1">
      <alignment horizontal="center" vertical="center" wrapText="1"/>
      <protection hidden="1"/>
    </xf>
    <xf numFmtId="0" fontId="38" fillId="10" borderId="16" xfId="0" applyFont="1" applyFill="1" applyBorder="1" applyAlignment="1" applyProtection="1">
      <alignment horizontal="center" vertical="center"/>
      <protection hidden="1"/>
    </xf>
    <xf numFmtId="0" fontId="40" fillId="3" borderId="16" xfId="0" applyFont="1" applyFill="1" applyBorder="1" applyAlignment="1" applyProtection="1">
      <alignment horizontal="center" vertical="center"/>
      <protection locked="0"/>
    </xf>
    <xf numFmtId="0" fontId="36" fillId="12" borderId="26" xfId="0" applyFont="1" applyFill="1" applyBorder="1" applyAlignment="1" applyProtection="1">
      <alignment horizontal="center" vertical="center"/>
      <protection hidden="1"/>
    </xf>
    <xf numFmtId="0" fontId="36" fillId="12" borderId="27" xfId="0" applyFont="1" applyFill="1" applyBorder="1" applyAlignment="1" applyProtection="1">
      <alignment horizontal="center" vertical="center"/>
      <protection hidden="1"/>
    </xf>
    <xf numFmtId="0" fontId="36" fillId="12" borderId="28" xfId="0" applyFont="1" applyFill="1" applyBorder="1" applyAlignment="1" applyProtection="1">
      <alignment horizontal="center" vertical="center"/>
      <protection hidden="1"/>
    </xf>
    <xf numFmtId="0" fontId="0" fillId="0" borderId="0" xfId="0" applyAlignment="1" applyProtection="1">
      <alignment horizontal="center" vertical="center" textRotation="90"/>
      <protection hidden="1"/>
    </xf>
    <xf numFmtId="0" fontId="37" fillId="12" borderId="22" xfId="0" applyFont="1" applyFill="1" applyBorder="1" applyAlignment="1" applyProtection="1">
      <alignment horizontal="center" vertical="center"/>
      <protection hidden="1"/>
    </xf>
    <xf numFmtId="0" fontId="37" fillId="12" borderId="10" xfId="0" applyFont="1" applyFill="1" applyBorder="1" applyAlignment="1" applyProtection="1">
      <alignment horizontal="center" vertical="center"/>
      <protection hidden="1"/>
    </xf>
    <xf numFmtId="0" fontId="37" fillId="12" borderId="29" xfId="0" applyFont="1" applyFill="1" applyBorder="1" applyAlignment="1" applyProtection="1">
      <alignment horizontal="center" vertical="center"/>
      <protection hidden="1"/>
    </xf>
    <xf numFmtId="0" fontId="12" fillId="5" borderId="30" xfId="0" applyFont="1" applyFill="1" applyBorder="1" applyAlignment="1" applyProtection="1">
      <alignment horizontal="center" vertical="center" wrapText="1"/>
      <protection hidden="1"/>
    </xf>
    <xf numFmtId="0" fontId="12" fillId="5" borderId="11" xfId="0" applyFont="1" applyFill="1" applyBorder="1" applyAlignment="1" applyProtection="1">
      <alignment horizontal="center" vertical="center" wrapText="1"/>
      <protection hidden="1"/>
    </xf>
    <xf numFmtId="0" fontId="12" fillId="5" borderId="31" xfId="0" applyFont="1" applyFill="1" applyBorder="1" applyAlignment="1" applyProtection="1">
      <alignment horizontal="center" vertical="center" wrapText="1"/>
      <protection hidden="1"/>
    </xf>
    <xf numFmtId="0" fontId="15" fillId="7" borderId="15" xfId="0" applyFont="1" applyFill="1" applyBorder="1" applyAlignment="1" applyProtection="1">
      <alignment horizontal="center" vertical="center" wrapText="1"/>
      <protection hidden="1"/>
    </xf>
    <xf numFmtId="0" fontId="15" fillId="7" borderId="16" xfId="0" applyFont="1" applyFill="1" applyBorder="1" applyAlignment="1" applyProtection="1">
      <alignment horizontal="center" vertical="center" wrapText="1"/>
      <protection hidden="1"/>
    </xf>
    <xf numFmtId="0" fontId="14" fillId="7" borderId="15" xfId="0" applyFont="1" applyFill="1" applyBorder="1" applyAlignment="1" applyProtection="1">
      <alignment horizontal="center" vertical="center" wrapText="1"/>
      <protection hidden="1"/>
    </xf>
    <xf numFmtId="0" fontId="14" fillId="7" borderId="16" xfId="0" applyFont="1" applyFill="1" applyBorder="1" applyAlignment="1" applyProtection="1">
      <alignment horizontal="center" vertical="center" wrapText="1"/>
      <protection hidden="1"/>
    </xf>
    <xf numFmtId="0" fontId="14" fillId="7" borderId="19" xfId="0" applyFont="1" applyFill="1" applyBorder="1" applyAlignment="1" applyProtection="1">
      <alignment horizontal="center" vertical="center" wrapText="1"/>
      <protection hidden="1"/>
    </xf>
    <xf numFmtId="165" fontId="42" fillId="13" borderId="18" xfId="0" applyNumberFormat="1" applyFont="1" applyFill="1" applyBorder="1" applyAlignment="1" applyProtection="1">
      <alignment horizontal="right" vertical="center"/>
      <protection locked="0"/>
    </xf>
    <xf numFmtId="165" fontId="42" fillId="13" borderId="10" xfId="0" applyNumberFormat="1" applyFont="1" applyFill="1" applyBorder="1" applyAlignment="1" applyProtection="1">
      <alignment horizontal="right" vertical="center"/>
      <protection locked="0"/>
    </xf>
    <xf numFmtId="165" fontId="42" fillId="13" borderId="41" xfId="0" applyNumberFormat="1" applyFont="1" applyFill="1" applyBorder="1" applyAlignment="1" applyProtection="1">
      <alignment horizontal="right" vertical="center"/>
      <protection locked="0"/>
    </xf>
    <xf numFmtId="0" fontId="38" fillId="10" borderId="16" xfId="0" applyFont="1" applyFill="1" applyBorder="1" applyAlignment="1" applyProtection="1">
      <alignment horizontal="center" vertical="center"/>
      <protection locked="0"/>
    </xf>
    <xf numFmtId="165" fontId="42" fillId="13" borderId="66" xfId="0" applyNumberFormat="1" applyFont="1" applyFill="1" applyBorder="1" applyAlignment="1" applyProtection="1">
      <alignment horizontal="right" vertical="center"/>
      <protection locked="0"/>
    </xf>
    <xf numFmtId="165" fontId="42" fillId="13" borderId="65" xfId="0" applyNumberFormat="1" applyFont="1" applyFill="1" applyBorder="1" applyAlignment="1" applyProtection="1">
      <alignment horizontal="right" vertical="center"/>
      <protection locked="0"/>
    </xf>
    <xf numFmtId="165" fontId="42" fillId="13" borderId="67" xfId="0" applyNumberFormat="1" applyFont="1" applyFill="1" applyBorder="1" applyAlignment="1" applyProtection="1">
      <alignment horizontal="right" vertical="center"/>
      <protection locked="0"/>
    </xf>
    <xf numFmtId="0" fontId="12" fillId="5" borderId="30" xfId="0" applyFont="1" applyFill="1" applyBorder="1" applyAlignment="1" applyProtection="1">
      <alignment horizontal="center" vertical="center" wrapText="1"/>
      <protection locked="0"/>
    </xf>
    <xf numFmtId="0" fontId="12" fillId="5" borderId="11" xfId="0" applyFont="1" applyFill="1" applyBorder="1" applyAlignment="1" applyProtection="1">
      <alignment horizontal="center" vertical="center" wrapText="1"/>
      <protection locked="0"/>
    </xf>
    <xf numFmtId="0" fontId="12" fillId="5" borderId="31" xfId="0" applyFont="1" applyFill="1" applyBorder="1" applyAlignment="1" applyProtection="1">
      <alignment horizontal="center" vertical="center" wrapText="1"/>
      <protection locked="0"/>
    </xf>
    <xf numFmtId="0" fontId="14" fillId="7" borderId="15" xfId="0" applyFont="1" applyFill="1" applyBorder="1" applyAlignment="1" applyProtection="1">
      <alignment horizontal="center" vertical="center" wrapText="1"/>
      <protection locked="0"/>
    </xf>
    <xf numFmtId="0" fontId="14" fillId="7" borderId="16" xfId="0" applyFont="1" applyFill="1" applyBorder="1" applyAlignment="1" applyProtection="1">
      <alignment horizontal="center" vertical="center" wrapText="1"/>
      <protection locked="0"/>
    </xf>
    <xf numFmtId="0" fontId="14" fillId="7" borderId="19" xfId="0" applyFont="1" applyFill="1" applyBorder="1" applyAlignment="1" applyProtection="1">
      <alignment horizontal="center" vertical="center" wrapText="1"/>
      <protection locked="0"/>
    </xf>
    <xf numFmtId="0" fontId="45" fillId="3" borderId="70" xfId="0" applyFont="1" applyFill="1" applyBorder="1" applyAlignment="1" applyProtection="1">
      <alignment horizontal="center" vertical="center" wrapText="1"/>
      <protection locked="0"/>
    </xf>
    <xf numFmtId="0" fontId="45" fillId="3" borderId="61" xfId="0" applyFont="1" applyFill="1" applyBorder="1" applyAlignment="1" applyProtection="1">
      <alignment horizontal="center" vertical="center" wrapText="1"/>
      <protection locked="0"/>
    </xf>
    <xf numFmtId="0" fontId="45" fillId="3" borderId="71" xfId="0" applyFont="1" applyFill="1" applyBorder="1" applyAlignment="1" applyProtection="1">
      <alignment horizontal="center" vertical="center" wrapText="1"/>
      <protection locked="0"/>
    </xf>
    <xf numFmtId="0" fontId="46" fillId="13" borderId="60" xfId="0" applyFont="1" applyFill="1" applyBorder="1" applyAlignment="1" applyProtection="1">
      <alignment horizontal="center" vertical="center" wrapText="1"/>
      <protection locked="0"/>
    </xf>
    <xf numFmtId="0" fontId="46" fillId="13" borderId="61" xfId="0" applyFont="1" applyFill="1" applyBorder="1" applyAlignment="1" applyProtection="1">
      <alignment horizontal="center" vertical="center" wrapText="1"/>
      <protection locked="0"/>
    </xf>
    <xf numFmtId="0" fontId="46" fillId="13" borderId="62" xfId="0" applyFont="1" applyFill="1" applyBorder="1" applyAlignment="1" applyProtection="1">
      <alignment horizontal="center" vertical="center" wrapText="1"/>
      <protection locked="0"/>
    </xf>
    <xf numFmtId="0" fontId="5" fillId="3" borderId="69" xfId="0" applyFont="1" applyFill="1" applyBorder="1" applyAlignment="1" applyProtection="1">
      <alignment horizontal="left" vertical="center" wrapText="1"/>
      <protection locked="0"/>
    </xf>
    <xf numFmtId="0" fontId="5" fillId="3" borderId="57" xfId="0" applyFont="1" applyFill="1" applyBorder="1" applyAlignment="1" applyProtection="1">
      <alignment horizontal="left" vertical="center" wrapText="1"/>
      <protection locked="0"/>
    </xf>
    <xf numFmtId="0" fontId="5" fillId="3" borderId="58" xfId="0" applyFont="1" applyFill="1" applyBorder="1" applyAlignment="1" applyProtection="1">
      <alignment horizontal="left" vertical="center" wrapText="1"/>
      <protection locked="0"/>
    </xf>
    <xf numFmtId="0" fontId="5" fillId="3" borderId="59" xfId="0" applyFont="1" applyFill="1" applyBorder="1" applyAlignment="1" applyProtection="1">
      <alignment horizontal="left" vertical="center" wrapText="1"/>
      <protection locked="0"/>
    </xf>
    <xf numFmtId="0" fontId="31" fillId="5" borderId="22" xfId="0" applyFont="1" applyFill="1" applyBorder="1" applyAlignment="1" applyProtection="1">
      <alignment horizontal="left" vertical="center" wrapText="1"/>
      <protection locked="0"/>
    </xf>
    <xf numFmtId="0" fontId="31" fillId="5" borderId="41" xfId="0" applyFont="1" applyFill="1" applyBorder="1" applyAlignment="1" applyProtection="1">
      <alignment horizontal="left" vertical="center" wrapText="1"/>
      <protection locked="0"/>
    </xf>
    <xf numFmtId="0" fontId="10" fillId="5" borderId="22" xfId="0" applyFont="1" applyFill="1" applyBorder="1" applyAlignment="1" applyProtection="1">
      <alignment horizontal="left" vertical="center" wrapText="1"/>
      <protection locked="0"/>
    </xf>
    <xf numFmtId="0" fontId="10" fillId="5" borderId="41" xfId="0" applyFont="1" applyFill="1" applyBorder="1" applyAlignment="1" applyProtection="1">
      <alignment horizontal="left" vertical="center" wrapText="1"/>
      <protection locked="0"/>
    </xf>
    <xf numFmtId="0" fontId="35" fillId="13" borderId="63" xfId="0" applyFont="1" applyFill="1" applyBorder="1" applyAlignment="1" applyProtection="1">
      <alignment horizontal="left" vertical="center"/>
      <protection locked="0"/>
    </xf>
    <xf numFmtId="0" fontId="35" fillId="13" borderId="41" xfId="0" applyFont="1" applyFill="1" applyBorder="1" applyAlignment="1" applyProtection="1">
      <alignment horizontal="left" vertical="center"/>
      <protection locked="0"/>
    </xf>
    <xf numFmtId="0" fontId="35" fillId="13" borderId="63" xfId="0" applyFont="1" applyFill="1" applyBorder="1" applyAlignment="1" applyProtection="1">
      <alignment horizontal="left" vertical="center" wrapText="1"/>
      <protection locked="0"/>
    </xf>
    <xf numFmtId="0" fontId="35" fillId="13" borderId="41" xfId="0" applyFont="1" applyFill="1" applyBorder="1" applyAlignment="1" applyProtection="1">
      <alignment horizontal="left" vertical="center" wrapText="1"/>
      <protection locked="0"/>
    </xf>
    <xf numFmtId="0" fontId="35" fillId="13" borderId="10" xfId="0" applyFont="1" applyFill="1" applyBorder="1" applyAlignment="1" applyProtection="1">
      <alignment horizontal="left" vertical="center" wrapText="1"/>
      <protection locked="0"/>
    </xf>
    <xf numFmtId="165" fontId="44" fillId="13" borderId="6" xfId="0" applyNumberFormat="1" applyFont="1" applyFill="1" applyBorder="1" applyAlignment="1" applyProtection="1">
      <alignment horizontal="left" vertical="center"/>
      <protection locked="0"/>
    </xf>
    <xf numFmtId="0" fontId="0" fillId="0" borderId="0" xfId="0" applyAlignment="1" applyProtection="1">
      <alignment horizontal="center" vertical="center" textRotation="90"/>
      <protection locked="0"/>
    </xf>
    <xf numFmtId="165" fontId="44" fillId="13" borderId="18" xfId="0" applyNumberFormat="1" applyFont="1" applyFill="1" applyBorder="1" applyAlignment="1" applyProtection="1">
      <alignment horizontal="left" vertical="center"/>
      <protection locked="0"/>
    </xf>
    <xf numFmtId="165" fontId="44" fillId="13" borderId="10" xfId="0" applyNumberFormat="1" applyFont="1" applyFill="1" applyBorder="1" applyAlignment="1" applyProtection="1">
      <alignment horizontal="left" vertical="center"/>
      <protection locked="0"/>
    </xf>
    <xf numFmtId="165" fontId="44" fillId="13" borderId="41" xfId="0" applyNumberFormat="1" applyFont="1" applyFill="1" applyBorder="1" applyAlignment="1" applyProtection="1">
      <alignment horizontal="left" vertical="center"/>
      <protection locked="0"/>
    </xf>
    <xf numFmtId="165" fontId="44" fillId="13" borderId="4" xfId="0" applyNumberFormat="1" applyFont="1" applyFill="1" applyBorder="1" applyAlignment="1" applyProtection="1">
      <alignment horizontal="left" vertical="center"/>
      <protection locked="0"/>
    </xf>
    <xf numFmtId="0" fontId="36" fillId="12" borderId="26" xfId="0" applyFont="1" applyFill="1" applyBorder="1" applyAlignment="1" applyProtection="1">
      <alignment horizontal="center" vertical="center"/>
      <protection locked="0"/>
    </xf>
    <xf numFmtId="0" fontId="36" fillId="12" borderId="27" xfId="0" applyFont="1" applyFill="1" applyBorder="1" applyAlignment="1" applyProtection="1">
      <alignment horizontal="center" vertical="center"/>
      <protection locked="0"/>
    </xf>
    <xf numFmtId="0" fontId="36" fillId="12" borderId="28" xfId="0" applyFont="1" applyFill="1" applyBorder="1" applyAlignment="1" applyProtection="1">
      <alignment horizontal="center" vertical="center"/>
      <protection locked="0"/>
    </xf>
    <xf numFmtId="0" fontId="37" fillId="12" borderId="22" xfId="0" applyFont="1" applyFill="1" applyBorder="1" applyAlignment="1" applyProtection="1">
      <alignment horizontal="center" vertical="center"/>
      <protection locked="0"/>
    </xf>
    <xf numFmtId="0" fontId="37" fillId="12" borderId="10" xfId="0" applyFont="1" applyFill="1" applyBorder="1" applyAlignment="1" applyProtection="1">
      <alignment horizontal="center" vertical="center"/>
      <protection locked="0"/>
    </xf>
    <xf numFmtId="0" fontId="37" fillId="12" borderId="29" xfId="0" applyFont="1" applyFill="1" applyBorder="1" applyAlignment="1" applyProtection="1">
      <alignment horizontal="center" vertical="center"/>
      <protection locked="0"/>
    </xf>
    <xf numFmtId="0" fontId="18" fillId="2" borderId="12" xfId="0" applyFont="1" applyFill="1" applyBorder="1" applyAlignment="1" applyProtection="1">
      <alignment horizontal="center" vertical="center"/>
      <protection locked="0"/>
    </xf>
    <xf numFmtId="0" fontId="18" fillId="2" borderId="50" xfId="0" applyFont="1" applyFill="1" applyBorder="1" applyAlignment="1" applyProtection="1">
      <alignment horizontal="center" vertical="center"/>
      <protection locked="0"/>
    </xf>
    <xf numFmtId="0" fontId="18" fillId="2" borderId="14" xfId="0" applyFont="1" applyFill="1" applyBorder="1" applyAlignment="1" applyProtection="1">
      <alignment horizontal="center" vertical="center"/>
      <protection locked="0"/>
    </xf>
    <xf numFmtId="0" fontId="15" fillId="7" borderId="15" xfId="0" applyFont="1" applyFill="1" applyBorder="1" applyAlignment="1" applyProtection="1">
      <alignment horizontal="center" vertical="center" wrapText="1"/>
      <protection locked="0"/>
    </xf>
    <xf numFmtId="0" fontId="15" fillId="7" borderId="16" xfId="0" applyFont="1" applyFill="1" applyBorder="1" applyAlignment="1" applyProtection="1">
      <alignment horizontal="center" vertical="center" wrapText="1"/>
      <protection locked="0"/>
    </xf>
    <xf numFmtId="0" fontId="30" fillId="11" borderId="20" xfId="0" applyFont="1" applyFill="1" applyBorder="1" applyAlignment="1" applyProtection="1">
      <alignment horizontal="left" vertical="center" wrapText="1"/>
      <protection locked="0"/>
    </xf>
    <xf numFmtId="0" fontId="30" fillId="11" borderId="38" xfId="0" applyFont="1" applyFill="1" applyBorder="1" applyAlignment="1" applyProtection="1">
      <alignment horizontal="left" vertical="center"/>
      <protection locked="0"/>
    </xf>
    <xf numFmtId="0" fontId="30" fillId="11" borderId="47" xfId="0" applyFont="1" applyFill="1" applyBorder="1" applyAlignment="1" applyProtection="1">
      <alignment horizontal="left" vertical="center"/>
      <protection locked="0"/>
    </xf>
    <xf numFmtId="165" fontId="6" fillId="5" borderId="40" xfId="0" applyNumberFormat="1" applyFont="1" applyFill="1" applyBorder="1" applyAlignment="1" applyProtection="1">
      <alignment horizontal="center" vertical="center"/>
      <protection locked="0"/>
    </xf>
    <xf numFmtId="165" fontId="6" fillId="5" borderId="49" xfId="0" applyNumberFormat="1" applyFont="1" applyFill="1" applyBorder="1" applyAlignment="1" applyProtection="1">
      <alignment horizontal="center" vertical="center"/>
      <protection locked="0"/>
    </xf>
    <xf numFmtId="165" fontId="6" fillId="5" borderId="32" xfId="0" applyNumberFormat="1" applyFont="1" applyFill="1" applyBorder="1" applyAlignment="1" applyProtection="1">
      <alignment horizontal="center" vertical="center"/>
      <protection locked="0"/>
    </xf>
    <xf numFmtId="0" fontId="9" fillId="5" borderId="75" xfId="0" applyFont="1" applyFill="1" applyBorder="1" applyAlignment="1" applyProtection="1">
      <alignment horizontal="left" vertical="center" wrapText="1"/>
      <protection locked="0"/>
    </xf>
    <xf numFmtId="0" fontId="9" fillId="5" borderId="73" xfId="0" applyFont="1" applyFill="1" applyBorder="1" applyAlignment="1" applyProtection="1">
      <alignment horizontal="left" vertical="center" wrapText="1"/>
      <protection locked="0"/>
    </xf>
    <xf numFmtId="0" fontId="9" fillId="5" borderId="74" xfId="0" applyFont="1" applyFill="1" applyBorder="1" applyAlignment="1" applyProtection="1">
      <alignment horizontal="left" vertical="center" wrapText="1"/>
      <protection locked="0"/>
    </xf>
    <xf numFmtId="0" fontId="49" fillId="3" borderId="38" xfId="0" applyFont="1" applyFill="1" applyBorder="1" applyAlignment="1" applyProtection="1">
      <alignment horizontal="center" vertical="center"/>
      <protection locked="0"/>
    </xf>
    <xf numFmtId="0" fontId="49" fillId="3" borderId="0" xfId="0" applyFont="1" applyFill="1" applyBorder="1" applyAlignment="1" applyProtection="1">
      <alignment horizontal="center" vertical="center"/>
      <protection locked="0"/>
    </xf>
    <xf numFmtId="0" fontId="49" fillId="3" borderId="39" xfId="0" applyFont="1" applyFill="1" applyBorder="1" applyAlignment="1" applyProtection="1">
      <alignment horizontal="center" vertical="center"/>
      <protection locked="0"/>
    </xf>
    <xf numFmtId="0" fontId="49" fillId="3" borderId="10" xfId="0" applyFont="1" applyFill="1" applyBorder="1" applyAlignment="1" applyProtection="1">
      <alignment horizontal="center" vertical="center"/>
      <protection locked="0"/>
    </xf>
  </cellXfs>
  <cellStyles count="2">
    <cellStyle name="Köprü" xfId="1" builtinId="8"/>
    <cellStyle name="Normal" xfId="0" builtinId="0"/>
  </cellStyles>
  <dxfs count="0"/>
  <tableStyles count="0" defaultTableStyle="TableStyleMedium9" defaultPivotStyle="PivotStyleLight16"/>
  <colors>
    <mruColors>
      <color rgb="FF00CC00"/>
      <color rgb="FF0000FF"/>
      <color rgb="FF00FF00"/>
      <color rgb="FFCC00FF"/>
      <color rgb="FFFF00FF"/>
      <color rgb="FF99FF33"/>
      <color rgb="FFCCFF33"/>
      <color rgb="FF000000"/>
      <color rgb="FFFF66FF"/>
      <color rgb="FF33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tarimalisveris.com/" TargetMode="External"/><Relationship Id="rId1" Type="http://schemas.openxmlformats.org/officeDocument/2006/relationships/hyperlink" Target="https://www.tarimalisveris.com/" TargetMode="External"/><Relationship Id="rId5" Type="http://schemas.openxmlformats.org/officeDocument/2006/relationships/comments" Target="../comments2.xml"/><Relationship Id="rId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CC00FF"/>
  </sheetPr>
  <dimension ref="A1:AI28"/>
  <sheetViews>
    <sheetView zoomScale="120" zoomScaleNormal="120" workbookViewId="0">
      <selection activeCell="L7" sqref="L7"/>
    </sheetView>
  </sheetViews>
  <sheetFormatPr defaultColWidth="9.140625" defaultRowHeight="15" outlineLevelCol="1" x14ac:dyDescent="0.25"/>
  <cols>
    <col min="1" max="1" width="2.5703125" style="1" customWidth="1"/>
    <col min="2" max="2" width="14.140625" style="1" customWidth="1"/>
    <col min="3" max="3" width="25.28515625" style="1" customWidth="1"/>
    <col min="4" max="4" width="20.140625" style="1" customWidth="1"/>
    <col min="5" max="5" width="11.28515625" style="1" customWidth="1"/>
    <col min="6" max="6" width="16.42578125" style="1" customWidth="1"/>
    <col min="7" max="7" width="8" style="1" customWidth="1"/>
    <col min="8" max="8" width="7.42578125" style="1" customWidth="1"/>
    <col min="9" max="9" width="7.5703125" style="1" customWidth="1"/>
    <col min="10" max="10" width="4.85546875" style="1" customWidth="1"/>
    <col min="11" max="11" width="5.5703125" style="1" customWidth="1"/>
    <col min="12" max="12" width="4.140625" style="1" customWidth="1"/>
    <col min="13" max="13" width="6" style="1" customWidth="1"/>
    <col min="14" max="14" width="1.140625" style="1" customWidth="1"/>
    <col min="15" max="16" width="4.28515625" style="1" hidden="1" customWidth="1" outlineLevel="1"/>
    <col min="17" max="17" width="5.28515625" style="1" hidden="1" customWidth="1" outlineLevel="1"/>
    <col min="18" max="18" width="4.42578125" style="1" hidden="1" customWidth="1" outlineLevel="1"/>
    <col min="19" max="19" width="3.42578125" style="1" hidden="1" customWidth="1" outlineLevel="1"/>
    <col min="20" max="26" width="9.140625" style="1" hidden="1" customWidth="1" outlineLevel="1"/>
    <col min="27" max="27" width="9.140625" style="1" collapsed="1"/>
    <col min="28" max="35" width="8.5703125" customWidth="1"/>
    <col min="36" max="16384" width="9.140625" style="1"/>
  </cols>
  <sheetData>
    <row r="1" spans="1:21" ht="36.75" customHeight="1" thickTop="1" thickBot="1" x14ac:dyDescent="0.3">
      <c r="A1" s="90"/>
      <c r="B1" s="91"/>
      <c r="C1" s="242" t="s">
        <v>91</v>
      </c>
      <c r="D1" s="242"/>
      <c r="E1" s="242"/>
      <c r="F1" s="242"/>
      <c r="G1" s="242"/>
      <c r="H1" s="242"/>
      <c r="I1" s="243">
        <v>100</v>
      </c>
      <c r="J1" s="243"/>
      <c r="K1" s="243"/>
      <c r="L1" s="93" t="s">
        <v>113</v>
      </c>
      <c r="M1" s="92"/>
    </row>
    <row r="2" spans="1:21" ht="27" customHeight="1" thickTop="1" x14ac:dyDescent="0.25">
      <c r="A2" s="244" t="s">
        <v>18</v>
      </c>
      <c r="B2" s="245"/>
      <c r="C2" s="245"/>
      <c r="D2" s="245"/>
      <c r="E2" s="245"/>
      <c r="F2" s="245"/>
      <c r="G2" s="245"/>
      <c r="H2" s="245"/>
      <c r="I2" s="245"/>
      <c r="J2" s="245"/>
      <c r="K2" s="245"/>
      <c r="L2" s="245"/>
      <c r="M2" s="246"/>
      <c r="O2" s="247" t="s">
        <v>54</v>
      </c>
      <c r="P2" s="247"/>
    </row>
    <row r="3" spans="1:21" ht="21.75" customHeight="1" x14ac:dyDescent="0.25">
      <c r="A3" s="248" t="s">
        <v>112</v>
      </c>
      <c r="B3" s="249"/>
      <c r="C3" s="249"/>
      <c r="D3" s="249"/>
      <c r="E3" s="249"/>
      <c r="F3" s="249"/>
      <c r="G3" s="249"/>
      <c r="H3" s="249"/>
      <c r="I3" s="249"/>
      <c r="J3" s="249"/>
      <c r="K3" s="249"/>
      <c r="L3" s="249"/>
      <c r="M3" s="250"/>
      <c r="O3" s="247"/>
      <c r="P3" s="247"/>
    </row>
    <row r="4" spans="1:21" ht="24.75" customHeight="1" thickBot="1" x14ac:dyDescent="0.3">
      <c r="A4" s="251" t="s">
        <v>115</v>
      </c>
      <c r="B4" s="252"/>
      <c r="C4" s="252"/>
      <c r="D4" s="252"/>
      <c r="E4" s="252"/>
      <c r="F4" s="252"/>
      <c r="G4" s="252"/>
      <c r="H4" s="252"/>
      <c r="I4" s="252"/>
      <c r="J4" s="252"/>
      <c r="K4" s="252"/>
      <c r="L4" s="252"/>
      <c r="M4" s="253"/>
      <c r="N4" s="2"/>
      <c r="O4" s="247"/>
      <c r="P4" s="247"/>
      <c r="Q4" s="2"/>
    </row>
    <row r="5" spans="1:21" ht="28.5" customHeight="1" thickTop="1" thickBot="1" x14ac:dyDescent="0.3">
      <c r="A5" s="3" t="s">
        <v>19</v>
      </c>
      <c r="B5" s="4" t="s">
        <v>0</v>
      </c>
      <c r="C5" s="5" t="s">
        <v>1</v>
      </c>
      <c r="D5" s="4" t="s">
        <v>2</v>
      </c>
      <c r="E5" s="4" t="s">
        <v>8</v>
      </c>
      <c r="F5" s="6" t="s">
        <v>9</v>
      </c>
      <c r="G5" s="254" t="s">
        <v>48</v>
      </c>
      <c r="H5" s="255"/>
      <c r="I5" s="7" t="s">
        <v>128</v>
      </c>
      <c r="J5" s="256" t="s">
        <v>114</v>
      </c>
      <c r="K5" s="257"/>
      <c r="L5" s="257"/>
      <c r="M5" s="258"/>
      <c r="O5" s="247"/>
      <c r="P5" s="247"/>
    </row>
    <row r="6" spans="1:21" ht="18" customHeight="1" thickTop="1" thickBot="1" x14ac:dyDescent="0.3">
      <c r="A6" s="224" t="s">
        <v>20</v>
      </c>
      <c r="B6" s="227" t="s">
        <v>29</v>
      </c>
      <c r="C6" s="8" t="s">
        <v>3</v>
      </c>
      <c r="D6" s="9" t="s">
        <v>79</v>
      </c>
      <c r="E6" s="10" t="s">
        <v>42</v>
      </c>
      <c r="F6" s="11" t="s">
        <v>52</v>
      </c>
      <c r="G6" s="75" t="s">
        <v>49</v>
      </c>
      <c r="H6" s="82"/>
      <c r="I6" s="94">
        <v>1</v>
      </c>
      <c r="J6" s="12" t="s">
        <v>55</v>
      </c>
      <c r="K6" s="13">
        <f>IF(J6&gt;0,(I6*O6/I$1),0)</f>
        <v>0.46666666666666662</v>
      </c>
      <c r="L6" s="14"/>
      <c r="M6" s="15">
        <f>IF(L6&gt;0,(I6*P6/I$1),0)</f>
        <v>0</v>
      </c>
      <c r="O6" s="16">
        <f>T6</f>
        <v>46.666666666666664</v>
      </c>
      <c r="P6" s="17">
        <f>U6</f>
        <v>0</v>
      </c>
      <c r="Q6" s="1">
        <v>60</v>
      </c>
      <c r="R6" s="1">
        <v>28</v>
      </c>
      <c r="T6" s="1">
        <f>IF(Q6&gt;0,(R6*100/Q6),0)</f>
        <v>46.666666666666664</v>
      </c>
      <c r="U6" s="1">
        <f>IF(Q6&gt;0,(S6*100/Q6),0)</f>
        <v>0</v>
      </c>
    </row>
    <row r="7" spans="1:21" ht="18" customHeight="1" thickTop="1" x14ac:dyDescent="0.25">
      <c r="A7" s="225"/>
      <c r="B7" s="228"/>
      <c r="C7" s="69" t="s">
        <v>93</v>
      </c>
      <c r="D7" s="100" t="s">
        <v>92</v>
      </c>
      <c r="E7" s="74" t="s">
        <v>94</v>
      </c>
      <c r="F7" s="70" t="s">
        <v>129</v>
      </c>
      <c r="G7" s="76" t="s">
        <v>95</v>
      </c>
      <c r="H7" s="83"/>
      <c r="I7" s="95">
        <v>1</v>
      </c>
      <c r="J7" s="71" t="s">
        <v>55</v>
      </c>
      <c r="K7" s="23">
        <f>IF(J7&gt;0,(I7*O7/I$1),0)</f>
        <v>0.14213197969543148</v>
      </c>
      <c r="L7" s="72"/>
      <c r="M7" s="73">
        <f t="shared" ref="M7:M18" si="0">IF(L7&gt;0,(I7*P7/I$1),0)</f>
        <v>0</v>
      </c>
      <c r="O7" s="16">
        <f>T7</f>
        <v>14.213197969543147</v>
      </c>
      <c r="P7" s="17">
        <f>U7</f>
        <v>0</v>
      </c>
      <c r="Q7" s="1">
        <v>788</v>
      </c>
      <c r="R7" s="1">
        <v>112</v>
      </c>
      <c r="T7" s="1">
        <f>IF(Q7&gt;0,(R7*100/Q7),0)</f>
        <v>14.213197969543147</v>
      </c>
      <c r="U7" s="1">
        <f>IF(Q7&gt;0,(S7*100/Q7),0)</f>
        <v>0</v>
      </c>
    </row>
    <row r="8" spans="1:21" ht="18" customHeight="1" x14ac:dyDescent="0.25">
      <c r="A8" s="226"/>
      <c r="B8" s="229"/>
      <c r="C8" s="18" t="s">
        <v>38</v>
      </c>
      <c r="D8" s="19" t="s">
        <v>80</v>
      </c>
      <c r="E8" s="20" t="s">
        <v>43</v>
      </c>
      <c r="F8" s="21" t="s">
        <v>130</v>
      </c>
      <c r="G8" s="77" t="s">
        <v>50</v>
      </c>
      <c r="H8" s="84" t="s">
        <v>51</v>
      </c>
      <c r="I8" s="96">
        <v>4</v>
      </c>
      <c r="J8" s="22" t="s">
        <v>55</v>
      </c>
      <c r="K8" s="23">
        <f>IF(J8&gt;0,(I8*O8/I$1),0)</f>
        <v>0.8484848484848484</v>
      </c>
      <c r="L8" s="24" t="s">
        <v>56</v>
      </c>
      <c r="M8" s="25">
        <f t="shared" si="0"/>
        <v>0.96969696969696972</v>
      </c>
      <c r="O8" s="26">
        <f t="shared" ref="O8:P18" si="1">T8</f>
        <v>21.212121212121211</v>
      </c>
      <c r="P8" s="27">
        <f t="shared" si="1"/>
        <v>24.242424242424242</v>
      </c>
      <c r="Q8" s="1">
        <v>132</v>
      </c>
      <c r="R8" s="1">
        <v>28</v>
      </c>
      <c r="S8" s="1">
        <v>32</v>
      </c>
      <c r="T8" s="1">
        <f t="shared" ref="T8:T18" si="2">IF(Q8&gt;0,(R8*100/Q8),0)</f>
        <v>21.212121212121211</v>
      </c>
      <c r="U8" s="1">
        <f t="shared" ref="U8:U18" si="3">IF(Q8&gt;0,(S8*100/Q8),0)</f>
        <v>24.242424242424242</v>
      </c>
    </row>
    <row r="9" spans="1:21" ht="18" customHeight="1" x14ac:dyDescent="0.25">
      <c r="A9" s="28" t="s">
        <v>21</v>
      </c>
      <c r="B9" s="55" t="s">
        <v>30</v>
      </c>
      <c r="C9" s="30" t="s">
        <v>4</v>
      </c>
      <c r="D9" s="31" t="s">
        <v>81</v>
      </c>
      <c r="E9" s="32" t="s">
        <v>43</v>
      </c>
      <c r="F9" s="21" t="s">
        <v>131</v>
      </c>
      <c r="G9" s="78" t="s">
        <v>50</v>
      </c>
      <c r="H9" s="85" t="s">
        <v>65</v>
      </c>
      <c r="I9" s="97">
        <v>22</v>
      </c>
      <c r="J9" s="34" t="s">
        <v>55</v>
      </c>
      <c r="K9" s="35">
        <f t="shared" ref="K9:K18" si="4">IF(J9&gt;0,(I9*O9/I$1),0)</f>
        <v>4.6666666666666661</v>
      </c>
      <c r="L9" s="36" t="s">
        <v>57</v>
      </c>
      <c r="M9" s="37">
        <f t="shared" si="0"/>
        <v>5.1666666666666661</v>
      </c>
      <c r="O9" s="26">
        <f t="shared" si="1"/>
        <v>21.212121212121211</v>
      </c>
      <c r="P9" s="27">
        <f t="shared" si="1"/>
        <v>23.484848484848484</v>
      </c>
      <c r="Q9" s="1">
        <v>132</v>
      </c>
      <c r="R9" s="1">
        <v>28</v>
      </c>
      <c r="S9" s="1">
        <v>31</v>
      </c>
      <c r="T9" s="1">
        <f t="shared" si="2"/>
        <v>21.212121212121211</v>
      </c>
      <c r="U9" s="1">
        <f t="shared" si="3"/>
        <v>23.484848484848484</v>
      </c>
    </row>
    <row r="10" spans="1:21" ht="18" customHeight="1" x14ac:dyDescent="0.25">
      <c r="A10" s="28" t="s">
        <v>22</v>
      </c>
      <c r="B10" s="29" t="s">
        <v>31</v>
      </c>
      <c r="C10" s="30" t="s">
        <v>5</v>
      </c>
      <c r="D10" s="31" t="s">
        <v>82</v>
      </c>
      <c r="E10" s="32" t="s">
        <v>44</v>
      </c>
      <c r="F10" s="21" t="s">
        <v>132</v>
      </c>
      <c r="G10" s="79" t="s">
        <v>89</v>
      </c>
      <c r="H10" s="86" t="s">
        <v>90</v>
      </c>
      <c r="I10" s="97">
        <v>9</v>
      </c>
      <c r="J10" s="34" t="s">
        <v>58</v>
      </c>
      <c r="K10" s="35">
        <f t="shared" si="4"/>
        <v>4.0344827586206904</v>
      </c>
      <c r="L10" s="39" t="s">
        <v>56</v>
      </c>
      <c r="M10" s="40">
        <f t="shared" si="0"/>
        <v>1.6551724137931034</v>
      </c>
      <c r="O10" s="26">
        <f t="shared" si="1"/>
        <v>44.827586206896555</v>
      </c>
      <c r="P10" s="27">
        <f t="shared" si="1"/>
        <v>18.390804597701148</v>
      </c>
      <c r="Q10" s="1">
        <v>174</v>
      </c>
      <c r="R10" s="1">
        <f>39*2</f>
        <v>78</v>
      </c>
      <c r="S10" s="1">
        <v>32</v>
      </c>
      <c r="T10" s="1">
        <f t="shared" si="2"/>
        <v>44.827586206896555</v>
      </c>
      <c r="U10" s="1">
        <f t="shared" si="3"/>
        <v>18.390804597701148</v>
      </c>
    </row>
    <row r="11" spans="1:21" ht="18" customHeight="1" x14ac:dyDescent="0.25">
      <c r="A11" s="28" t="s">
        <v>23</v>
      </c>
      <c r="B11" s="29" t="s">
        <v>32</v>
      </c>
      <c r="C11" s="30"/>
      <c r="D11" s="101"/>
      <c r="E11" s="53"/>
      <c r="F11" s="38"/>
      <c r="G11" s="79"/>
      <c r="H11" s="86"/>
      <c r="I11" s="97"/>
      <c r="J11" s="41"/>
      <c r="K11" s="42">
        <f t="shared" si="4"/>
        <v>0</v>
      </c>
      <c r="L11" s="43"/>
      <c r="M11" s="44">
        <f t="shared" si="0"/>
        <v>0</v>
      </c>
      <c r="O11" s="26">
        <f t="shared" si="1"/>
        <v>0</v>
      </c>
      <c r="P11" s="27">
        <f t="shared" si="1"/>
        <v>0</v>
      </c>
      <c r="T11" s="1">
        <f t="shared" si="2"/>
        <v>0</v>
      </c>
      <c r="U11" s="1">
        <f t="shared" si="3"/>
        <v>0</v>
      </c>
    </row>
    <row r="12" spans="1:21" ht="18" customHeight="1" x14ac:dyDescent="0.25">
      <c r="A12" s="28" t="s">
        <v>24</v>
      </c>
      <c r="B12" s="29" t="s">
        <v>33</v>
      </c>
      <c r="C12" s="45" t="s">
        <v>11</v>
      </c>
      <c r="D12" s="31" t="s">
        <v>83</v>
      </c>
      <c r="E12" s="32" t="s">
        <v>45</v>
      </c>
      <c r="F12" s="21" t="s">
        <v>133</v>
      </c>
      <c r="G12" s="79" t="s">
        <v>96</v>
      </c>
      <c r="H12" s="86" t="s">
        <v>97</v>
      </c>
      <c r="I12" s="97">
        <v>8</v>
      </c>
      <c r="J12" s="46" t="s">
        <v>59</v>
      </c>
      <c r="K12" s="47">
        <f t="shared" si="4"/>
        <v>0.78048780487804881</v>
      </c>
      <c r="L12" s="39" t="s">
        <v>56</v>
      </c>
      <c r="M12" s="40">
        <f t="shared" si="0"/>
        <v>1.0406504065040649</v>
      </c>
      <c r="O12" s="26">
        <f t="shared" si="1"/>
        <v>9.7560975609756095</v>
      </c>
      <c r="P12" s="27">
        <f t="shared" si="1"/>
        <v>13.008130081300813</v>
      </c>
      <c r="Q12" s="1">
        <v>246</v>
      </c>
      <c r="R12" s="1">
        <v>24</v>
      </c>
      <c r="S12" s="1">
        <v>32</v>
      </c>
      <c r="T12" s="1">
        <f t="shared" si="2"/>
        <v>9.7560975609756095</v>
      </c>
      <c r="U12" s="1">
        <f t="shared" si="3"/>
        <v>13.008130081300813</v>
      </c>
    </row>
    <row r="13" spans="1:21" ht="18" customHeight="1" x14ac:dyDescent="0.25">
      <c r="A13" s="28" t="s">
        <v>25</v>
      </c>
      <c r="B13" s="29" t="s">
        <v>34</v>
      </c>
      <c r="C13" s="30" t="s">
        <v>10</v>
      </c>
      <c r="D13" s="48" t="s">
        <v>84</v>
      </c>
      <c r="E13" s="32" t="s">
        <v>46</v>
      </c>
      <c r="F13" s="21" t="s">
        <v>134</v>
      </c>
      <c r="G13" s="79" t="s">
        <v>98</v>
      </c>
      <c r="H13" s="86" t="s">
        <v>99</v>
      </c>
      <c r="I13" s="97">
        <v>0.3</v>
      </c>
      <c r="J13" s="49" t="s">
        <v>60</v>
      </c>
      <c r="K13" s="50">
        <f t="shared" si="4"/>
        <v>6.794425087108015E-2</v>
      </c>
      <c r="L13" s="39" t="s">
        <v>56</v>
      </c>
      <c r="M13" s="40">
        <f t="shared" si="0"/>
        <v>3.3449477351916376E-2</v>
      </c>
      <c r="O13" s="26">
        <f t="shared" si="1"/>
        <v>22.648083623693381</v>
      </c>
      <c r="P13" s="27">
        <f t="shared" si="1"/>
        <v>11.149825783972126</v>
      </c>
      <c r="Q13" s="1">
        <v>287</v>
      </c>
      <c r="R13" s="1">
        <v>65</v>
      </c>
      <c r="S13" s="1">
        <v>32</v>
      </c>
      <c r="T13" s="1">
        <f t="shared" si="2"/>
        <v>22.648083623693381</v>
      </c>
      <c r="U13" s="1">
        <f t="shared" si="3"/>
        <v>11.149825783972126</v>
      </c>
    </row>
    <row r="14" spans="1:21" ht="18" customHeight="1" x14ac:dyDescent="0.25">
      <c r="A14" s="28" t="s">
        <v>26</v>
      </c>
      <c r="B14" s="29" t="s">
        <v>35</v>
      </c>
      <c r="C14" s="30" t="s">
        <v>6</v>
      </c>
      <c r="D14" s="31" t="s">
        <v>85</v>
      </c>
      <c r="E14" s="32" t="s">
        <v>47</v>
      </c>
      <c r="F14" s="54" t="s">
        <v>70</v>
      </c>
      <c r="G14" s="80" t="s">
        <v>100</v>
      </c>
      <c r="H14" s="85" t="s">
        <v>101</v>
      </c>
      <c r="I14" s="97">
        <v>0.2</v>
      </c>
      <c r="J14" s="49" t="s">
        <v>61</v>
      </c>
      <c r="K14" s="50">
        <f t="shared" si="4"/>
        <v>6.3768115942028991E-3</v>
      </c>
      <c r="L14" s="51" t="s">
        <v>62</v>
      </c>
      <c r="M14" s="52">
        <f t="shared" si="0"/>
        <v>2.6666666666666668E-2</v>
      </c>
      <c r="O14" s="26">
        <f t="shared" si="1"/>
        <v>3.1884057971014492</v>
      </c>
      <c r="P14" s="27">
        <f t="shared" si="1"/>
        <v>13.333333333333334</v>
      </c>
      <c r="Q14" s="1">
        <v>345</v>
      </c>
      <c r="R14" s="1">
        <v>11</v>
      </c>
      <c r="S14" s="1">
        <v>46</v>
      </c>
      <c r="T14" s="1">
        <f t="shared" si="2"/>
        <v>3.1884057971014492</v>
      </c>
      <c r="U14" s="1">
        <f t="shared" si="3"/>
        <v>13.333333333333334</v>
      </c>
    </row>
    <row r="15" spans="1:21" ht="18" customHeight="1" x14ac:dyDescent="0.25">
      <c r="A15" s="28" t="s">
        <v>27</v>
      </c>
      <c r="B15" s="29" t="s">
        <v>36</v>
      </c>
      <c r="C15" s="30" t="s">
        <v>40</v>
      </c>
      <c r="D15" s="31" t="s">
        <v>39</v>
      </c>
      <c r="E15" s="32" t="s">
        <v>41</v>
      </c>
      <c r="F15" s="33" t="s">
        <v>53</v>
      </c>
      <c r="G15" s="80" t="s">
        <v>102</v>
      </c>
      <c r="H15" s="85" t="s">
        <v>103</v>
      </c>
      <c r="I15" s="97">
        <v>0.3</v>
      </c>
      <c r="J15" s="49" t="s">
        <v>63</v>
      </c>
      <c r="K15" s="50">
        <f t="shared" si="4"/>
        <v>0.10927152317880795</v>
      </c>
      <c r="L15" s="39" t="s">
        <v>56</v>
      </c>
      <c r="M15" s="40">
        <f t="shared" si="0"/>
        <v>6.3576158940397351E-2</v>
      </c>
      <c r="O15" s="26">
        <f t="shared" si="1"/>
        <v>36.423841059602651</v>
      </c>
      <c r="P15" s="27">
        <f t="shared" si="1"/>
        <v>21.192052980132452</v>
      </c>
      <c r="Q15" s="1">
        <v>151</v>
      </c>
      <c r="R15" s="1">
        <v>55</v>
      </c>
      <c r="S15" s="1">
        <v>32</v>
      </c>
      <c r="T15" s="1">
        <f t="shared" si="2"/>
        <v>36.423841059602651</v>
      </c>
      <c r="U15" s="1">
        <f t="shared" si="3"/>
        <v>21.192052980132452</v>
      </c>
    </row>
    <row r="16" spans="1:21" ht="18" customHeight="1" x14ac:dyDescent="0.25">
      <c r="A16" s="28" t="s">
        <v>28</v>
      </c>
      <c r="B16" s="29" t="s">
        <v>37</v>
      </c>
      <c r="C16" s="30" t="s">
        <v>68</v>
      </c>
      <c r="D16" s="31" t="s">
        <v>86</v>
      </c>
      <c r="E16" s="53" t="s">
        <v>69</v>
      </c>
      <c r="F16" s="54" t="s">
        <v>70</v>
      </c>
      <c r="G16" s="79" t="s">
        <v>104</v>
      </c>
      <c r="H16" s="86" t="s">
        <v>105</v>
      </c>
      <c r="I16" s="97">
        <v>0.03</v>
      </c>
      <c r="J16" s="49" t="s">
        <v>64</v>
      </c>
      <c r="K16" s="50">
        <f t="shared" si="4"/>
        <v>1.1900826446280993E-2</v>
      </c>
      <c r="L16" s="51" t="s">
        <v>62</v>
      </c>
      <c r="M16" s="52">
        <f t="shared" si="0"/>
        <v>5.7024793388429753E-3</v>
      </c>
      <c r="O16" s="26">
        <f t="shared" si="1"/>
        <v>39.669421487603309</v>
      </c>
      <c r="P16" s="27">
        <f t="shared" si="1"/>
        <v>19.008264462809919</v>
      </c>
      <c r="Q16" s="1">
        <v>242</v>
      </c>
      <c r="R16" s="1">
        <v>96</v>
      </c>
      <c r="S16" s="1">
        <v>46</v>
      </c>
      <c r="T16" s="1">
        <f t="shared" si="2"/>
        <v>39.669421487603309</v>
      </c>
      <c r="U16" s="1">
        <f t="shared" si="3"/>
        <v>19.008264462809919</v>
      </c>
    </row>
    <row r="17" spans="1:21" ht="18" customHeight="1" x14ac:dyDescent="0.25">
      <c r="A17" s="88">
        <v>10</v>
      </c>
      <c r="B17" s="55" t="s">
        <v>71</v>
      </c>
      <c r="C17" s="56" t="s">
        <v>74</v>
      </c>
      <c r="D17" s="31" t="s">
        <v>87</v>
      </c>
      <c r="E17" s="53" t="s">
        <v>75</v>
      </c>
      <c r="F17" s="33" t="s">
        <v>73</v>
      </c>
      <c r="G17" s="81" t="s">
        <v>106</v>
      </c>
      <c r="H17" s="87" t="s">
        <v>107</v>
      </c>
      <c r="I17" s="98"/>
      <c r="J17" s="57" t="s">
        <v>76</v>
      </c>
      <c r="K17" s="50">
        <f t="shared" si="4"/>
        <v>0</v>
      </c>
      <c r="L17" s="58" t="s">
        <v>56</v>
      </c>
      <c r="M17" s="40">
        <f t="shared" si="0"/>
        <v>0</v>
      </c>
      <c r="O17" s="26">
        <f t="shared" si="1"/>
        <v>20.14388489208633</v>
      </c>
      <c r="P17" s="27">
        <f t="shared" si="1"/>
        <v>11.510791366906474</v>
      </c>
      <c r="Q17" s="1">
        <v>278</v>
      </c>
      <c r="R17" s="1">
        <v>56</v>
      </c>
      <c r="S17" s="1">
        <v>32</v>
      </c>
      <c r="T17" s="1">
        <f t="shared" si="2"/>
        <v>20.14388489208633</v>
      </c>
      <c r="U17" s="1">
        <f t="shared" si="3"/>
        <v>11.510791366906474</v>
      </c>
    </row>
    <row r="18" spans="1:21" ht="18" customHeight="1" thickBot="1" x14ac:dyDescent="0.3">
      <c r="A18" s="89">
        <v>11</v>
      </c>
      <c r="B18" s="59" t="s">
        <v>72</v>
      </c>
      <c r="C18" s="60" t="s">
        <v>135</v>
      </c>
      <c r="D18" s="61" t="s">
        <v>88</v>
      </c>
      <c r="E18" s="62" t="s">
        <v>78</v>
      </c>
      <c r="F18" s="63" t="s">
        <v>136</v>
      </c>
      <c r="G18" s="81" t="s">
        <v>108</v>
      </c>
      <c r="H18" s="87" t="s">
        <v>109</v>
      </c>
      <c r="I18" s="99"/>
      <c r="J18" s="64" t="s">
        <v>77</v>
      </c>
      <c r="K18" s="65">
        <f t="shared" si="4"/>
        <v>0</v>
      </c>
      <c r="L18" s="66" t="s">
        <v>56</v>
      </c>
      <c r="M18" s="67">
        <f t="shared" si="0"/>
        <v>0</v>
      </c>
      <c r="O18" s="26">
        <f t="shared" si="1"/>
        <v>40.625</v>
      </c>
      <c r="P18" s="27">
        <f t="shared" si="1"/>
        <v>20</v>
      </c>
      <c r="Q18" s="1">
        <v>160</v>
      </c>
      <c r="R18" s="1">
        <v>65</v>
      </c>
      <c r="S18" s="1">
        <v>32</v>
      </c>
      <c r="T18" s="1">
        <f t="shared" si="2"/>
        <v>40.625</v>
      </c>
      <c r="U18" s="1">
        <f t="shared" si="3"/>
        <v>20</v>
      </c>
    </row>
    <row r="19" spans="1:21" ht="46.5" customHeight="1" thickTop="1" x14ac:dyDescent="0.25">
      <c r="A19" s="230" t="s">
        <v>110</v>
      </c>
      <c r="B19" s="231"/>
      <c r="C19" s="231"/>
      <c r="D19" s="231"/>
      <c r="E19" s="231"/>
      <c r="F19" s="231"/>
      <c r="G19" s="231"/>
      <c r="H19" s="231"/>
      <c r="I19" s="231"/>
      <c r="J19" s="231"/>
      <c r="K19" s="231"/>
      <c r="L19" s="231"/>
      <c r="M19" s="232"/>
      <c r="O19" s="68"/>
      <c r="P19" s="68"/>
    </row>
    <row r="20" spans="1:21" ht="16.5" customHeight="1" thickBot="1" x14ac:dyDescent="0.3">
      <c r="A20" s="110"/>
      <c r="B20" s="233" t="s">
        <v>7</v>
      </c>
      <c r="C20" s="233"/>
      <c r="D20" s="233"/>
      <c r="E20" s="233"/>
      <c r="F20" s="233"/>
      <c r="G20" s="233"/>
      <c r="H20" s="233"/>
      <c r="I20" s="233"/>
      <c r="J20" s="234"/>
      <c r="K20" s="234"/>
      <c r="L20" s="234"/>
      <c r="M20" s="235"/>
    </row>
    <row r="21" spans="1:21" ht="35.25" customHeight="1" thickTop="1" x14ac:dyDescent="0.25">
      <c r="A21" s="236" t="s">
        <v>111</v>
      </c>
      <c r="B21" s="237"/>
      <c r="C21" s="238"/>
      <c r="D21" s="239" t="s">
        <v>127</v>
      </c>
      <c r="E21" s="240"/>
      <c r="F21" s="240"/>
      <c r="G21" s="240"/>
      <c r="H21" s="240"/>
      <c r="I21" s="240"/>
      <c r="J21" s="240"/>
      <c r="K21" s="240"/>
      <c r="L21" s="240"/>
      <c r="M21" s="241"/>
    </row>
    <row r="22" spans="1:21" ht="14.25" customHeight="1" x14ac:dyDescent="0.25">
      <c r="A22" s="218" t="s">
        <v>12</v>
      </c>
      <c r="B22" s="219"/>
      <c r="C22" s="111" t="s">
        <v>16</v>
      </c>
      <c r="D22" s="222" t="s">
        <v>123</v>
      </c>
      <c r="E22" s="223"/>
      <c r="F22" s="102">
        <f>K6+K8+K9</f>
        <v>5.9818181818181806</v>
      </c>
      <c r="G22" s="115" t="s">
        <v>120</v>
      </c>
      <c r="H22" s="116"/>
      <c r="I22" s="117"/>
      <c r="J22" s="215">
        <f>K13</f>
        <v>6.794425087108015E-2</v>
      </c>
      <c r="K22" s="216"/>
      <c r="L22" s="217"/>
      <c r="M22" s="105"/>
    </row>
    <row r="23" spans="1:21" ht="14.25" customHeight="1" x14ac:dyDescent="0.25">
      <c r="A23" s="208" t="s">
        <v>13</v>
      </c>
      <c r="B23" s="209"/>
      <c r="C23" s="111" t="s">
        <v>66</v>
      </c>
      <c r="D23" s="210" t="s">
        <v>121</v>
      </c>
      <c r="E23" s="211"/>
      <c r="F23" s="103">
        <f>M8+M10+M12+M13+M15+M17+M18</f>
        <v>3.7625454262864513</v>
      </c>
      <c r="G23" s="115" t="s">
        <v>67</v>
      </c>
      <c r="H23" s="116"/>
      <c r="I23" s="104" t="s">
        <v>119</v>
      </c>
      <c r="J23" s="215">
        <f>K14</f>
        <v>6.3768115942028991E-3</v>
      </c>
      <c r="K23" s="216"/>
      <c r="L23" s="217"/>
      <c r="M23" s="105"/>
    </row>
    <row r="24" spans="1:21" ht="14.25" customHeight="1" x14ac:dyDescent="0.25">
      <c r="A24" s="208" t="s">
        <v>14</v>
      </c>
      <c r="B24" s="209"/>
      <c r="C24" s="111" t="s">
        <v>17</v>
      </c>
      <c r="D24" s="210" t="s">
        <v>122</v>
      </c>
      <c r="E24" s="211"/>
      <c r="F24" s="103">
        <f>M9</f>
        <v>5.1666666666666661</v>
      </c>
      <c r="G24" s="212" t="s">
        <v>116</v>
      </c>
      <c r="H24" s="213"/>
      <c r="I24" s="214"/>
      <c r="J24" s="215">
        <f>K15</f>
        <v>0.10927152317880795</v>
      </c>
      <c r="K24" s="216"/>
      <c r="L24" s="217"/>
      <c r="M24" s="105"/>
    </row>
    <row r="25" spans="1:21" ht="14.25" customHeight="1" x14ac:dyDescent="0.25">
      <c r="A25" s="218" t="s">
        <v>15</v>
      </c>
      <c r="B25" s="219"/>
      <c r="C25" s="111"/>
      <c r="D25" s="210" t="s">
        <v>124</v>
      </c>
      <c r="E25" s="220"/>
      <c r="F25" s="103">
        <f>K10</f>
        <v>4.0344827586206904</v>
      </c>
      <c r="G25" s="221" t="s">
        <v>117</v>
      </c>
      <c r="H25" s="221"/>
      <c r="I25" s="221"/>
      <c r="J25" s="215">
        <f>K16</f>
        <v>1.1900826446280993E-2</v>
      </c>
      <c r="K25" s="216"/>
      <c r="L25" s="217"/>
      <c r="M25" s="105"/>
    </row>
    <row r="26" spans="1:21" ht="14.25" customHeight="1" thickBot="1" x14ac:dyDescent="0.3">
      <c r="A26" s="112"/>
      <c r="B26" s="113"/>
      <c r="C26" s="114"/>
      <c r="D26" s="106" t="s">
        <v>125</v>
      </c>
      <c r="E26" s="107"/>
      <c r="F26" s="108">
        <f>K12</f>
        <v>0.78048780487804881</v>
      </c>
      <c r="G26" s="200" t="s">
        <v>118</v>
      </c>
      <c r="H26" s="200"/>
      <c r="I26" s="200"/>
      <c r="J26" s="201">
        <f>K17</f>
        <v>0</v>
      </c>
      <c r="K26" s="202"/>
      <c r="L26" s="203"/>
      <c r="M26" s="109"/>
    </row>
    <row r="27" spans="1:21" ht="23.25" customHeight="1" thickTop="1" thickBot="1" x14ac:dyDescent="0.3">
      <c r="A27" s="204" t="s">
        <v>126</v>
      </c>
      <c r="B27" s="205"/>
      <c r="C27" s="205"/>
      <c r="D27" s="205"/>
      <c r="E27" s="205"/>
      <c r="F27" s="205"/>
      <c r="G27" s="205"/>
      <c r="H27" s="205"/>
      <c r="I27" s="205"/>
      <c r="J27" s="206"/>
      <c r="K27" s="206"/>
      <c r="L27" s="206"/>
      <c r="M27" s="207"/>
    </row>
    <row r="28" spans="1:21" ht="5.25" customHeight="1" thickTop="1" x14ac:dyDescent="0.25"/>
  </sheetData>
  <sheetProtection algorithmName="SHA-512" hashValue="cCtzs5cc4ZyfowZRoP5vnU/iexhqKgzBw3vMbLEOgo3gv7z2ndhjldNmV1e+IFtcPguAFTU7RBIKS2G1+eB+pQ==" saltValue="oVHpMaNojGh5azpJxdSZdA==" spinCount="100000" sheet="1" objects="1" scenarios="1"/>
  <mergeCells count="31">
    <mergeCell ref="C1:H1"/>
    <mergeCell ref="I1:K1"/>
    <mergeCell ref="A2:M2"/>
    <mergeCell ref="O2:P5"/>
    <mergeCell ref="A3:M3"/>
    <mergeCell ref="A4:M4"/>
    <mergeCell ref="G5:H5"/>
    <mergeCell ref="J5:M5"/>
    <mergeCell ref="A6:A8"/>
    <mergeCell ref="B6:B8"/>
    <mergeCell ref="A19:M19"/>
    <mergeCell ref="B20:M20"/>
    <mergeCell ref="A21:C21"/>
    <mergeCell ref="D21:M21"/>
    <mergeCell ref="A22:B22"/>
    <mergeCell ref="D22:E22"/>
    <mergeCell ref="J22:L22"/>
    <mergeCell ref="A23:B23"/>
    <mergeCell ref="D23:E23"/>
    <mergeCell ref="J23:L23"/>
    <mergeCell ref="G26:I26"/>
    <mergeCell ref="J26:L26"/>
    <mergeCell ref="A27:M27"/>
    <mergeCell ref="A24:B24"/>
    <mergeCell ref="D24:E24"/>
    <mergeCell ref="G24:I24"/>
    <mergeCell ref="J24:L24"/>
    <mergeCell ref="A25:B25"/>
    <mergeCell ref="D25:E25"/>
    <mergeCell ref="G25:I25"/>
    <mergeCell ref="J25:L25"/>
  </mergeCells>
  <printOptions horizontalCentered="1"/>
  <pageMargins left="0.43307086614173229" right="0.43307086614173229" top="0.39370078740157483" bottom="0.19685039370078741" header="0.31496062992125984" footer="0.31496062992125984"/>
  <pageSetup paperSize="9" orientation="landscape"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AE28"/>
  <sheetViews>
    <sheetView tabSelected="1" topLeftCell="A4" zoomScaleNormal="100" workbookViewId="0">
      <selection activeCell="I7" sqref="I7"/>
    </sheetView>
  </sheetViews>
  <sheetFormatPr defaultColWidth="9.140625" defaultRowHeight="15" outlineLevelCol="1" x14ac:dyDescent="0.25"/>
  <cols>
    <col min="1" max="1" width="2.5703125" style="122" customWidth="1"/>
    <col min="2" max="2" width="14.140625" style="122" customWidth="1"/>
    <col min="3" max="3" width="25.28515625" style="122" customWidth="1"/>
    <col min="4" max="4" width="20.140625" style="122" customWidth="1"/>
    <col min="5" max="5" width="11.28515625" style="122" customWidth="1"/>
    <col min="6" max="6" width="16.42578125" style="122" customWidth="1"/>
    <col min="7" max="7" width="8" style="122" customWidth="1"/>
    <col min="8" max="8" width="7.42578125" style="122" customWidth="1"/>
    <col min="9" max="9" width="7.5703125" style="122" customWidth="1"/>
    <col min="10" max="10" width="4.85546875" style="122" customWidth="1"/>
    <col min="11" max="11" width="5.5703125" style="122" customWidth="1"/>
    <col min="12" max="12" width="4.140625" style="122" customWidth="1"/>
    <col min="13" max="13" width="6" style="122" customWidth="1"/>
    <col min="14" max="14" width="1.140625" style="122" customWidth="1"/>
    <col min="15" max="16" width="4.28515625" style="122" hidden="1" customWidth="1" outlineLevel="1"/>
    <col min="17" max="17" width="5.28515625" style="122" hidden="1" customWidth="1" outlineLevel="1"/>
    <col min="18" max="18" width="4.42578125" style="122" hidden="1" customWidth="1" outlineLevel="1"/>
    <col min="19" max="19" width="3.42578125" style="122" hidden="1" customWidth="1" outlineLevel="1"/>
    <col min="20" max="21" width="9.140625" style="122" hidden="1" customWidth="1" outlineLevel="1"/>
    <col min="22" max="22" width="28.5703125" style="122" hidden="1" customWidth="1" outlineLevel="1"/>
    <col min="23" max="26" width="9.140625" style="122" hidden="1" customWidth="1" outlineLevel="1"/>
    <col min="27" max="27" width="3.85546875" style="122" customWidth="1" collapsed="1"/>
    <col min="28" max="28" width="2.85546875" style="122" customWidth="1"/>
    <col min="29" max="29" width="16.85546875" style="122" customWidth="1"/>
    <col min="30" max="30" width="10.5703125" style="122" customWidth="1"/>
    <col min="31" max="31" width="10.7109375" style="122" customWidth="1"/>
    <col min="32" max="16384" width="9.140625" style="122"/>
  </cols>
  <sheetData>
    <row r="1" spans="1:31" ht="36.75" customHeight="1" thickTop="1" thickBot="1" x14ac:dyDescent="0.3">
      <c r="A1" s="118"/>
      <c r="B1" s="119"/>
      <c r="C1" s="262" t="s">
        <v>91</v>
      </c>
      <c r="D1" s="262"/>
      <c r="E1" s="262"/>
      <c r="F1" s="262"/>
      <c r="G1" s="262"/>
      <c r="H1" s="262"/>
      <c r="I1" s="243">
        <v>100</v>
      </c>
      <c r="J1" s="243"/>
      <c r="K1" s="243"/>
      <c r="L1" s="120" t="s">
        <v>113</v>
      </c>
      <c r="M1" s="121"/>
    </row>
    <row r="2" spans="1:31" ht="27" customHeight="1" thickTop="1" x14ac:dyDescent="0.25">
      <c r="A2" s="297" t="s">
        <v>18</v>
      </c>
      <c r="B2" s="298"/>
      <c r="C2" s="298"/>
      <c r="D2" s="298"/>
      <c r="E2" s="298"/>
      <c r="F2" s="298"/>
      <c r="G2" s="298"/>
      <c r="H2" s="298"/>
      <c r="I2" s="298"/>
      <c r="J2" s="298"/>
      <c r="K2" s="298"/>
      <c r="L2" s="298"/>
      <c r="M2" s="299"/>
      <c r="O2" s="292" t="s">
        <v>54</v>
      </c>
      <c r="P2" s="292"/>
    </row>
    <row r="3" spans="1:31" ht="21.75" customHeight="1" x14ac:dyDescent="0.25">
      <c r="A3" s="300" t="s">
        <v>112</v>
      </c>
      <c r="B3" s="301"/>
      <c r="C3" s="301"/>
      <c r="D3" s="301"/>
      <c r="E3" s="301"/>
      <c r="F3" s="301"/>
      <c r="G3" s="301"/>
      <c r="H3" s="301"/>
      <c r="I3" s="301"/>
      <c r="J3" s="301"/>
      <c r="K3" s="301"/>
      <c r="L3" s="301"/>
      <c r="M3" s="302"/>
      <c r="O3" s="292"/>
      <c r="P3" s="292"/>
      <c r="V3" s="196" t="s">
        <v>137</v>
      </c>
      <c r="AC3" s="196" t="s">
        <v>137</v>
      </c>
    </row>
    <row r="4" spans="1:31" ht="24.75" customHeight="1" thickBot="1" x14ac:dyDescent="0.3">
      <c r="A4" s="266" t="s">
        <v>115</v>
      </c>
      <c r="B4" s="267"/>
      <c r="C4" s="267"/>
      <c r="D4" s="267"/>
      <c r="E4" s="267"/>
      <c r="F4" s="267"/>
      <c r="G4" s="267"/>
      <c r="H4" s="267"/>
      <c r="I4" s="267"/>
      <c r="J4" s="267"/>
      <c r="K4" s="267"/>
      <c r="L4" s="267"/>
      <c r="M4" s="268"/>
      <c r="N4" s="123"/>
      <c r="O4" s="292"/>
      <c r="P4" s="292"/>
      <c r="Q4" s="123"/>
      <c r="V4" s="195" t="s">
        <v>138</v>
      </c>
      <c r="AC4" s="195" t="s">
        <v>138</v>
      </c>
      <c r="AD4" s="197" t="s">
        <v>140</v>
      </c>
      <c r="AE4" s="197" t="s">
        <v>142</v>
      </c>
    </row>
    <row r="5" spans="1:31" ht="28.5" customHeight="1" thickTop="1" thickBot="1" x14ac:dyDescent="0.3">
      <c r="A5" s="124" t="s">
        <v>19</v>
      </c>
      <c r="B5" s="125" t="s">
        <v>0</v>
      </c>
      <c r="C5" s="126" t="s">
        <v>1</v>
      </c>
      <c r="D5" s="125" t="s">
        <v>2</v>
      </c>
      <c r="E5" s="125" t="s">
        <v>8</v>
      </c>
      <c r="F5" s="127" t="s">
        <v>9</v>
      </c>
      <c r="G5" s="306" t="s">
        <v>48</v>
      </c>
      <c r="H5" s="307"/>
      <c r="I5" s="128" t="s">
        <v>128</v>
      </c>
      <c r="J5" s="269" t="s">
        <v>114</v>
      </c>
      <c r="K5" s="270"/>
      <c r="L5" s="270"/>
      <c r="M5" s="271"/>
      <c r="O5" s="292"/>
      <c r="P5" s="292"/>
      <c r="V5" s="195" t="s">
        <v>139</v>
      </c>
      <c r="AC5" s="195" t="s">
        <v>139</v>
      </c>
      <c r="AD5" s="197" t="s">
        <v>141</v>
      </c>
      <c r="AE5" s="197" t="s">
        <v>143</v>
      </c>
    </row>
    <row r="6" spans="1:31" ht="18" customHeight="1" thickTop="1" thickBot="1" x14ac:dyDescent="0.3">
      <c r="A6" s="311" t="s">
        <v>20</v>
      </c>
      <c r="B6" s="303" t="s">
        <v>29</v>
      </c>
      <c r="C6" s="129" t="s">
        <v>3</v>
      </c>
      <c r="D6" s="130" t="s">
        <v>79</v>
      </c>
      <c r="E6" s="131" t="s">
        <v>42</v>
      </c>
      <c r="F6" s="132" t="s">
        <v>52</v>
      </c>
      <c r="G6" s="133" t="s">
        <v>49</v>
      </c>
      <c r="H6" s="134"/>
      <c r="I6" s="317">
        <v>2</v>
      </c>
      <c r="J6" s="12" t="s">
        <v>55</v>
      </c>
      <c r="K6" s="13">
        <f>IF(J6&gt;0,(I6*O6/I$1),0)</f>
        <v>0.93333333333333324</v>
      </c>
      <c r="L6" s="14"/>
      <c r="M6" s="15">
        <f>IF(L6&gt;0,(I6*P6/I$1),0)</f>
        <v>0</v>
      </c>
      <c r="N6" s="1"/>
      <c r="O6" s="135">
        <f>T6</f>
        <v>46.666666666666664</v>
      </c>
      <c r="P6" s="136">
        <f>U6</f>
        <v>0</v>
      </c>
      <c r="Q6" s="122">
        <v>60</v>
      </c>
      <c r="R6" s="122">
        <v>28</v>
      </c>
      <c r="T6" s="122">
        <f>IF(Q6&gt;0,(R6*100/Q6),0)</f>
        <v>46.666666666666664</v>
      </c>
      <c r="U6" s="122">
        <f>IF(Q6&gt;0,(S6*100/Q6),0)</f>
        <v>0</v>
      </c>
      <c r="AA6" s="122">
        <v>50</v>
      </c>
      <c r="AB6" s="122" t="s">
        <v>140</v>
      </c>
      <c r="AC6" s="198"/>
      <c r="AD6" s="199">
        <f>AC6/AA6</f>
        <v>0</v>
      </c>
      <c r="AE6" s="199">
        <f>AD6*I6</f>
        <v>0</v>
      </c>
    </row>
    <row r="7" spans="1:31" ht="18" customHeight="1" thickTop="1" x14ac:dyDescent="0.2">
      <c r="A7" s="312"/>
      <c r="B7" s="304"/>
      <c r="C7" s="137" t="s">
        <v>93</v>
      </c>
      <c r="D7" s="138" t="s">
        <v>92</v>
      </c>
      <c r="E7" s="139" t="s">
        <v>94</v>
      </c>
      <c r="F7" s="140" t="s">
        <v>129</v>
      </c>
      <c r="G7" s="141" t="s">
        <v>95</v>
      </c>
      <c r="H7" s="142"/>
      <c r="I7" s="318"/>
      <c r="J7" s="71" t="s">
        <v>55</v>
      </c>
      <c r="K7" s="23">
        <f>IF(J7&gt;0,(I7*O7/I$1),0)</f>
        <v>0</v>
      </c>
      <c r="L7" s="72"/>
      <c r="M7" s="73">
        <f t="shared" ref="M7:M18" si="0">IF(L7&gt;0,(I7*P7/I$1),0)</f>
        <v>0</v>
      </c>
      <c r="N7" s="1"/>
      <c r="O7" s="135">
        <f>T7</f>
        <v>14.213197969543147</v>
      </c>
      <c r="P7" s="136">
        <f>U7</f>
        <v>0</v>
      </c>
      <c r="Q7" s="122">
        <v>788</v>
      </c>
      <c r="R7" s="122">
        <v>112</v>
      </c>
      <c r="T7" s="122">
        <f>IF(Q7&gt;0,(R7*100/Q7),0)</f>
        <v>14.213197969543147</v>
      </c>
      <c r="U7" s="122">
        <f>IF(Q7&gt;0,(S7*100/Q7),0)</f>
        <v>0</v>
      </c>
      <c r="AA7" s="122">
        <v>50</v>
      </c>
      <c r="AB7" s="122" t="s">
        <v>140</v>
      </c>
      <c r="AC7" s="199"/>
      <c r="AD7" s="199">
        <f t="shared" ref="AD7:AD18" si="1">AC7/AA7</f>
        <v>0</v>
      </c>
      <c r="AE7" s="199">
        <f t="shared" ref="AE7:AE18" si="2">AD7*I7</f>
        <v>0</v>
      </c>
    </row>
    <row r="8" spans="1:31" ht="18" customHeight="1" x14ac:dyDescent="0.2">
      <c r="A8" s="313"/>
      <c r="B8" s="305"/>
      <c r="C8" s="143" t="s">
        <v>38</v>
      </c>
      <c r="D8" s="144" t="s">
        <v>80</v>
      </c>
      <c r="E8" s="145" t="s">
        <v>43</v>
      </c>
      <c r="F8" s="146" t="s">
        <v>130</v>
      </c>
      <c r="G8" s="147" t="s">
        <v>50</v>
      </c>
      <c r="H8" s="148" t="s">
        <v>51</v>
      </c>
      <c r="I8" s="319">
        <v>3</v>
      </c>
      <c r="J8" s="22" t="s">
        <v>55</v>
      </c>
      <c r="K8" s="23">
        <f>IF(J8&gt;0,(I8*O8/I$1),0)</f>
        <v>0.63636363636363635</v>
      </c>
      <c r="L8" s="24" t="s">
        <v>56</v>
      </c>
      <c r="M8" s="25">
        <f t="shared" si="0"/>
        <v>0.72727272727272718</v>
      </c>
      <c r="N8" s="1"/>
      <c r="O8" s="149">
        <f t="shared" ref="O8:O16" si="3">T8</f>
        <v>21.212121212121211</v>
      </c>
      <c r="P8" s="150">
        <f t="shared" ref="P8:P16" si="4">U8</f>
        <v>24.242424242424242</v>
      </c>
      <c r="Q8" s="122">
        <v>132</v>
      </c>
      <c r="R8" s="122">
        <v>28</v>
      </c>
      <c r="S8" s="122">
        <v>32</v>
      </c>
      <c r="T8" s="122">
        <f t="shared" ref="T8:T16" si="5">IF(Q8&gt;0,(R8*100/Q8),0)</f>
        <v>21.212121212121211</v>
      </c>
      <c r="U8" s="122">
        <f t="shared" ref="U8:U16" si="6">IF(Q8&gt;0,(S8*100/Q8),0)</f>
        <v>24.242424242424242</v>
      </c>
      <c r="AA8" s="122">
        <v>50</v>
      </c>
      <c r="AB8" s="122" t="s">
        <v>140</v>
      </c>
      <c r="AC8" s="199"/>
      <c r="AD8" s="199">
        <f t="shared" si="1"/>
        <v>0</v>
      </c>
      <c r="AE8" s="199">
        <f t="shared" si="2"/>
        <v>0</v>
      </c>
    </row>
    <row r="9" spans="1:31" ht="18" customHeight="1" x14ac:dyDescent="0.25">
      <c r="A9" s="151" t="s">
        <v>21</v>
      </c>
      <c r="B9" s="152" t="s">
        <v>30</v>
      </c>
      <c r="C9" s="153" t="s">
        <v>4</v>
      </c>
      <c r="D9" s="154" t="s">
        <v>81</v>
      </c>
      <c r="E9" s="155" t="s">
        <v>43</v>
      </c>
      <c r="F9" s="146" t="s">
        <v>131</v>
      </c>
      <c r="G9" s="156" t="s">
        <v>50</v>
      </c>
      <c r="H9" s="157" t="s">
        <v>65</v>
      </c>
      <c r="I9" s="320">
        <v>4</v>
      </c>
      <c r="J9" s="34" t="s">
        <v>55</v>
      </c>
      <c r="K9" s="35">
        <f t="shared" ref="K9:K18" si="7">IF(J9&gt;0,(I9*O9/I$1),0)</f>
        <v>0.8484848484848484</v>
      </c>
      <c r="L9" s="36" t="s">
        <v>57</v>
      </c>
      <c r="M9" s="37">
        <f t="shared" si="0"/>
        <v>0.93939393939393934</v>
      </c>
      <c r="N9" s="1"/>
      <c r="O9" s="149">
        <f t="shared" si="3"/>
        <v>21.212121212121211</v>
      </c>
      <c r="P9" s="150">
        <f t="shared" si="4"/>
        <v>23.484848484848484</v>
      </c>
      <c r="Q9" s="122">
        <v>132</v>
      </c>
      <c r="R9" s="122">
        <v>28</v>
      </c>
      <c r="S9" s="122">
        <v>31</v>
      </c>
      <c r="T9" s="122">
        <f t="shared" si="5"/>
        <v>21.212121212121211</v>
      </c>
      <c r="U9" s="122">
        <f t="shared" si="6"/>
        <v>23.484848484848484</v>
      </c>
      <c r="AA9" s="122">
        <v>50</v>
      </c>
      <c r="AB9" s="122" t="s">
        <v>140</v>
      </c>
      <c r="AC9" s="199"/>
      <c r="AD9" s="199">
        <f t="shared" si="1"/>
        <v>0</v>
      </c>
      <c r="AE9" s="199">
        <f t="shared" si="2"/>
        <v>0</v>
      </c>
    </row>
    <row r="10" spans="1:31" ht="18" customHeight="1" x14ac:dyDescent="0.25">
      <c r="A10" s="151" t="s">
        <v>22</v>
      </c>
      <c r="B10" s="158" t="s">
        <v>31</v>
      </c>
      <c r="C10" s="153" t="s">
        <v>5</v>
      </c>
      <c r="D10" s="154" t="s">
        <v>82</v>
      </c>
      <c r="E10" s="155" t="s">
        <v>44</v>
      </c>
      <c r="F10" s="146" t="s">
        <v>132</v>
      </c>
      <c r="G10" s="159" t="s">
        <v>89</v>
      </c>
      <c r="H10" s="160" t="s">
        <v>90</v>
      </c>
      <c r="I10" s="320">
        <v>5</v>
      </c>
      <c r="J10" s="34" t="s">
        <v>58</v>
      </c>
      <c r="K10" s="35">
        <f t="shared" si="7"/>
        <v>2.2413793103448278</v>
      </c>
      <c r="L10" s="39" t="s">
        <v>56</v>
      </c>
      <c r="M10" s="40">
        <f t="shared" si="0"/>
        <v>0.91954022988505746</v>
      </c>
      <c r="N10" s="1"/>
      <c r="O10" s="149">
        <f t="shared" si="3"/>
        <v>44.827586206896555</v>
      </c>
      <c r="P10" s="150">
        <f t="shared" si="4"/>
        <v>18.390804597701148</v>
      </c>
      <c r="Q10" s="122">
        <v>174</v>
      </c>
      <c r="R10" s="122">
        <f>39*2</f>
        <v>78</v>
      </c>
      <c r="S10" s="122">
        <v>32</v>
      </c>
      <c r="T10" s="122">
        <f t="shared" si="5"/>
        <v>44.827586206896555</v>
      </c>
      <c r="U10" s="122">
        <f t="shared" si="6"/>
        <v>18.390804597701148</v>
      </c>
      <c r="AA10" s="122">
        <v>50</v>
      </c>
      <c r="AB10" s="122" t="s">
        <v>140</v>
      </c>
      <c r="AC10" s="199"/>
      <c r="AD10" s="199">
        <f t="shared" si="1"/>
        <v>0</v>
      </c>
      <c r="AE10" s="199">
        <f t="shared" si="2"/>
        <v>0</v>
      </c>
    </row>
    <row r="11" spans="1:31" ht="18" customHeight="1" x14ac:dyDescent="0.2">
      <c r="A11" s="151" t="s">
        <v>23</v>
      </c>
      <c r="B11" s="158" t="s">
        <v>32</v>
      </c>
      <c r="C11" s="153"/>
      <c r="D11" s="161"/>
      <c r="E11" s="162"/>
      <c r="F11" s="163"/>
      <c r="G11" s="159"/>
      <c r="H11" s="160"/>
      <c r="I11" s="97"/>
      <c r="J11" s="41"/>
      <c r="K11" s="42">
        <f t="shared" si="7"/>
        <v>0</v>
      </c>
      <c r="L11" s="43"/>
      <c r="M11" s="44">
        <f t="shared" si="0"/>
        <v>0</v>
      </c>
      <c r="N11" s="1"/>
      <c r="O11" s="149">
        <f t="shared" si="3"/>
        <v>0</v>
      </c>
      <c r="P11" s="150">
        <f t="shared" si="4"/>
        <v>0</v>
      </c>
      <c r="T11" s="122">
        <f t="shared" si="5"/>
        <v>0</v>
      </c>
      <c r="U11" s="122">
        <f t="shared" si="6"/>
        <v>0</v>
      </c>
      <c r="AA11" s="122">
        <v>25</v>
      </c>
      <c r="AB11" s="122" t="s">
        <v>140</v>
      </c>
      <c r="AC11" s="199"/>
      <c r="AD11" s="199">
        <f t="shared" si="1"/>
        <v>0</v>
      </c>
      <c r="AE11" s="199">
        <f t="shared" si="2"/>
        <v>0</v>
      </c>
    </row>
    <row r="12" spans="1:31" ht="18" customHeight="1" x14ac:dyDescent="0.25">
      <c r="A12" s="151" t="s">
        <v>24</v>
      </c>
      <c r="B12" s="158" t="s">
        <v>33</v>
      </c>
      <c r="C12" s="164" t="s">
        <v>11</v>
      </c>
      <c r="D12" s="154" t="s">
        <v>83</v>
      </c>
      <c r="E12" s="155" t="s">
        <v>45</v>
      </c>
      <c r="F12" s="146" t="s">
        <v>133</v>
      </c>
      <c r="G12" s="159" t="s">
        <v>96</v>
      </c>
      <c r="H12" s="160" t="s">
        <v>97</v>
      </c>
      <c r="I12" s="97">
        <v>3</v>
      </c>
      <c r="J12" s="46" t="s">
        <v>59</v>
      </c>
      <c r="K12" s="47">
        <f t="shared" si="7"/>
        <v>0.29268292682926828</v>
      </c>
      <c r="L12" s="39" t="s">
        <v>56</v>
      </c>
      <c r="M12" s="40">
        <f t="shared" si="0"/>
        <v>0.3902439024390244</v>
      </c>
      <c r="N12" s="1"/>
      <c r="O12" s="149">
        <f t="shared" si="3"/>
        <v>9.7560975609756095</v>
      </c>
      <c r="P12" s="150">
        <f t="shared" si="4"/>
        <v>13.008130081300813</v>
      </c>
      <c r="Q12" s="122">
        <v>246</v>
      </c>
      <c r="R12" s="122">
        <v>24</v>
      </c>
      <c r="S12" s="122">
        <v>32</v>
      </c>
      <c r="T12" s="122">
        <f t="shared" si="5"/>
        <v>9.7560975609756095</v>
      </c>
      <c r="U12" s="122">
        <f t="shared" si="6"/>
        <v>13.008130081300813</v>
      </c>
      <c r="AA12" s="122">
        <v>25</v>
      </c>
      <c r="AB12" s="122" t="s">
        <v>140</v>
      </c>
      <c r="AC12" s="199"/>
      <c r="AD12" s="199">
        <f t="shared" si="1"/>
        <v>0</v>
      </c>
      <c r="AE12" s="199">
        <f t="shared" si="2"/>
        <v>0</v>
      </c>
    </row>
    <row r="13" spans="1:31" ht="18" customHeight="1" x14ac:dyDescent="0.2">
      <c r="A13" s="151" t="s">
        <v>25</v>
      </c>
      <c r="B13" s="158" t="s">
        <v>34</v>
      </c>
      <c r="C13" s="153" t="s">
        <v>10</v>
      </c>
      <c r="D13" s="165" t="s">
        <v>84</v>
      </c>
      <c r="E13" s="155" t="s">
        <v>46</v>
      </c>
      <c r="F13" s="146" t="s">
        <v>134</v>
      </c>
      <c r="G13" s="159" t="s">
        <v>98</v>
      </c>
      <c r="H13" s="160" t="s">
        <v>99</v>
      </c>
      <c r="I13" s="97">
        <v>1</v>
      </c>
      <c r="J13" s="49" t="s">
        <v>60</v>
      </c>
      <c r="K13" s="50">
        <f t="shared" si="7"/>
        <v>0.22648083623693382</v>
      </c>
      <c r="L13" s="39" t="s">
        <v>56</v>
      </c>
      <c r="M13" s="40">
        <f t="shared" si="0"/>
        <v>0.11149825783972127</v>
      </c>
      <c r="N13" s="1"/>
      <c r="O13" s="149">
        <f t="shared" si="3"/>
        <v>22.648083623693381</v>
      </c>
      <c r="P13" s="150">
        <f t="shared" si="4"/>
        <v>11.149825783972126</v>
      </c>
      <c r="Q13" s="122">
        <v>287</v>
      </c>
      <c r="R13" s="122">
        <v>65</v>
      </c>
      <c r="S13" s="122">
        <v>32</v>
      </c>
      <c r="T13" s="122">
        <f t="shared" si="5"/>
        <v>22.648083623693381</v>
      </c>
      <c r="U13" s="122">
        <f t="shared" si="6"/>
        <v>11.149825783972126</v>
      </c>
      <c r="AA13" s="122">
        <v>25</v>
      </c>
      <c r="AB13" s="122" t="s">
        <v>140</v>
      </c>
      <c r="AC13" s="199"/>
      <c r="AD13" s="199">
        <f t="shared" si="1"/>
        <v>0</v>
      </c>
      <c r="AE13" s="199">
        <f t="shared" si="2"/>
        <v>0</v>
      </c>
    </row>
    <row r="14" spans="1:31" ht="18" customHeight="1" x14ac:dyDescent="0.25">
      <c r="A14" s="151" t="s">
        <v>26</v>
      </c>
      <c r="B14" s="158" t="s">
        <v>35</v>
      </c>
      <c r="C14" s="153" t="s">
        <v>6</v>
      </c>
      <c r="D14" s="154" t="s">
        <v>85</v>
      </c>
      <c r="E14" s="155" t="s">
        <v>47</v>
      </c>
      <c r="F14" s="166" t="s">
        <v>70</v>
      </c>
      <c r="G14" s="167" t="s">
        <v>100</v>
      </c>
      <c r="H14" s="157" t="s">
        <v>101</v>
      </c>
      <c r="I14" s="97">
        <v>1</v>
      </c>
      <c r="J14" s="49" t="s">
        <v>61</v>
      </c>
      <c r="K14" s="50">
        <f t="shared" si="7"/>
        <v>3.1884057971014491E-2</v>
      </c>
      <c r="L14" s="51" t="s">
        <v>62</v>
      </c>
      <c r="M14" s="52">
        <f t="shared" si="0"/>
        <v>0.13333333333333333</v>
      </c>
      <c r="N14" s="1"/>
      <c r="O14" s="149">
        <f t="shared" si="3"/>
        <v>3.1884057971014492</v>
      </c>
      <c r="P14" s="150">
        <f t="shared" si="4"/>
        <v>13.333333333333334</v>
      </c>
      <c r="Q14" s="122">
        <v>345</v>
      </c>
      <c r="R14" s="122">
        <v>11</v>
      </c>
      <c r="S14" s="122">
        <v>46</v>
      </c>
      <c r="T14" s="122">
        <f t="shared" si="5"/>
        <v>3.1884057971014492</v>
      </c>
      <c r="U14" s="122">
        <f t="shared" si="6"/>
        <v>13.333333333333334</v>
      </c>
      <c r="AA14" s="122">
        <v>25</v>
      </c>
      <c r="AB14" s="122" t="s">
        <v>140</v>
      </c>
      <c r="AC14" s="199"/>
      <c r="AD14" s="199">
        <f t="shared" si="1"/>
        <v>0</v>
      </c>
      <c r="AE14" s="199">
        <f t="shared" si="2"/>
        <v>0</v>
      </c>
    </row>
    <row r="15" spans="1:31" ht="18" customHeight="1" x14ac:dyDescent="0.25">
      <c r="A15" s="151" t="s">
        <v>27</v>
      </c>
      <c r="B15" s="158" t="s">
        <v>36</v>
      </c>
      <c r="C15" s="153" t="s">
        <v>40</v>
      </c>
      <c r="D15" s="154" t="s">
        <v>39</v>
      </c>
      <c r="E15" s="155" t="s">
        <v>41</v>
      </c>
      <c r="F15" s="168" t="s">
        <v>53</v>
      </c>
      <c r="G15" s="167" t="s">
        <v>102</v>
      </c>
      <c r="H15" s="157" t="s">
        <v>103</v>
      </c>
      <c r="I15" s="97">
        <v>0.3</v>
      </c>
      <c r="J15" s="49" t="s">
        <v>63</v>
      </c>
      <c r="K15" s="50">
        <f t="shared" si="7"/>
        <v>0.10927152317880795</v>
      </c>
      <c r="L15" s="39" t="s">
        <v>56</v>
      </c>
      <c r="M15" s="40">
        <f t="shared" si="0"/>
        <v>6.3576158940397351E-2</v>
      </c>
      <c r="N15" s="1"/>
      <c r="O15" s="149">
        <f t="shared" si="3"/>
        <v>36.423841059602651</v>
      </c>
      <c r="P15" s="150">
        <f t="shared" si="4"/>
        <v>21.192052980132452</v>
      </c>
      <c r="Q15" s="122">
        <v>151</v>
      </c>
      <c r="R15" s="122">
        <v>55</v>
      </c>
      <c r="S15" s="122">
        <v>32</v>
      </c>
      <c r="T15" s="122">
        <f t="shared" si="5"/>
        <v>36.423841059602651</v>
      </c>
      <c r="U15" s="122">
        <f t="shared" si="6"/>
        <v>21.192052980132452</v>
      </c>
      <c r="AA15" s="122">
        <v>25</v>
      </c>
      <c r="AB15" s="122" t="s">
        <v>140</v>
      </c>
      <c r="AC15" s="199"/>
      <c r="AD15" s="199">
        <f t="shared" si="1"/>
        <v>0</v>
      </c>
      <c r="AE15" s="199">
        <f t="shared" si="2"/>
        <v>0</v>
      </c>
    </row>
    <row r="16" spans="1:31" ht="18" customHeight="1" x14ac:dyDescent="0.25">
      <c r="A16" s="151" t="s">
        <v>28</v>
      </c>
      <c r="B16" s="158" t="s">
        <v>37</v>
      </c>
      <c r="C16" s="153" t="s">
        <v>68</v>
      </c>
      <c r="D16" s="154" t="s">
        <v>86</v>
      </c>
      <c r="E16" s="162" t="s">
        <v>69</v>
      </c>
      <c r="F16" s="166" t="s">
        <v>70</v>
      </c>
      <c r="G16" s="159" t="s">
        <v>104</v>
      </c>
      <c r="H16" s="160" t="s">
        <v>105</v>
      </c>
      <c r="I16" s="97">
        <v>0.03</v>
      </c>
      <c r="J16" s="49" t="s">
        <v>64</v>
      </c>
      <c r="K16" s="50">
        <f t="shared" si="7"/>
        <v>1.1900826446280993E-2</v>
      </c>
      <c r="L16" s="51" t="s">
        <v>62</v>
      </c>
      <c r="M16" s="52">
        <f t="shared" si="0"/>
        <v>5.7024793388429753E-3</v>
      </c>
      <c r="N16" s="1"/>
      <c r="O16" s="149">
        <f t="shared" si="3"/>
        <v>39.669421487603309</v>
      </c>
      <c r="P16" s="150">
        <f t="shared" si="4"/>
        <v>19.008264462809919</v>
      </c>
      <c r="Q16" s="122">
        <v>242</v>
      </c>
      <c r="R16" s="122">
        <v>96</v>
      </c>
      <c r="S16" s="122">
        <v>46</v>
      </c>
      <c r="T16" s="122">
        <f t="shared" si="5"/>
        <v>39.669421487603309</v>
      </c>
      <c r="U16" s="122">
        <f t="shared" si="6"/>
        <v>19.008264462809919</v>
      </c>
      <c r="AA16" s="122">
        <v>1</v>
      </c>
      <c r="AB16" s="122" t="s">
        <v>140</v>
      </c>
      <c r="AC16" s="199"/>
      <c r="AD16" s="199">
        <f t="shared" si="1"/>
        <v>0</v>
      </c>
      <c r="AE16" s="199">
        <f t="shared" si="2"/>
        <v>0</v>
      </c>
    </row>
    <row r="17" spans="1:31" ht="18" customHeight="1" x14ac:dyDescent="0.25">
      <c r="A17" s="169">
        <v>10</v>
      </c>
      <c r="B17" s="152" t="s">
        <v>71</v>
      </c>
      <c r="C17" s="170" t="s">
        <v>74</v>
      </c>
      <c r="D17" s="154" t="s">
        <v>87</v>
      </c>
      <c r="E17" s="162" t="s">
        <v>75</v>
      </c>
      <c r="F17" s="168" t="s">
        <v>73</v>
      </c>
      <c r="G17" s="171" t="s">
        <v>106</v>
      </c>
      <c r="H17" s="172" t="s">
        <v>107</v>
      </c>
      <c r="I17" s="98">
        <v>2</v>
      </c>
      <c r="J17" s="57" t="s">
        <v>76</v>
      </c>
      <c r="K17" s="50">
        <f t="shared" si="7"/>
        <v>0.40287769784172661</v>
      </c>
      <c r="L17" s="58" t="s">
        <v>56</v>
      </c>
      <c r="M17" s="40">
        <f t="shared" si="0"/>
        <v>0.23021582733812948</v>
      </c>
      <c r="N17" s="1"/>
      <c r="O17" s="149">
        <f t="shared" ref="O17:O18" si="8">T17</f>
        <v>20.14388489208633</v>
      </c>
      <c r="P17" s="150">
        <f t="shared" ref="P17:P18" si="9">U17</f>
        <v>11.510791366906474</v>
      </c>
      <c r="Q17" s="122">
        <v>278</v>
      </c>
      <c r="R17" s="122">
        <v>56</v>
      </c>
      <c r="S17" s="122">
        <v>32</v>
      </c>
      <c r="T17" s="122">
        <f t="shared" ref="T17" si="10">IF(Q17&gt;0,(R17*100/Q17),0)</f>
        <v>20.14388489208633</v>
      </c>
      <c r="U17" s="122">
        <f t="shared" ref="U17" si="11">IF(Q17&gt;0,(S17*100/Q17),0)</f>
        <v>11.510791366906474</v>
      </c>
      <c r="AA17" s="122">
        <v>25</v>
      </c>
      <c r="AB17" s="122" t="s">
        <v>140</v>
      </c>
      <c r="AC17" s="199"/>
      <c r="AD17" s="199">
        <f t="shared" si="1"/>
        <v>0</v>
      </c>
      <c r="AE17" s="199">
        <f t="shared" si="2"/>
        <v>0</v>
      </c>
    </row>
    <row r="18" spans="1:31" ht="18" customHeight="1" thickBot="1" x14ac:dyDescent="0.3">
      <c r="A18" s="173">
        <v>11</v>
      </c>
      <c r="B18" s="174" t="s">
        <v>72</v>
      </c>
      <c r="C18" s="175" t="s">
        <v>135</v>
      </c>
      <c r="D18" s="176" t="s">
        <v>88</v>
      </c>
      <c r="E18" s="177" t="s">
        <v>78</v>
      </c>
      <c r="F18" s="178" t="s">
        <v>136</v>
      </c>
      <c r="G18" s="171" t="s">
        <v>108</v>
      </c>
      <c r="H18" s="172" t="s">
        <v>109</v>
      </c>
      <c r="I18" s="99">
        <v>0.05</v>
      </c>
      <c r="J18" s="64" t="s">
        <v>77</v>
      </c>
      <c r="K18" s="65">
        <f t="shared" si="7"/>
        <v>2.0312500000000001E-2</v>
      </c>
      <c r="L18" s="66" t="s">
        <v>56</v>
      </c>
      <c r="M18" s="67">
        <f t="shared" si="0"/>
        <v>0.01</v>
      </c>
      <c r="N18" s="1"/>
      <c r="O18" s="149">
        <f t="shared" si="8"/>
        <v>40.625</v>
      </c>
      <c r="P18" s="150">
        <f t="shared" si="9"/>
        <v>20</v>
      </c>
      <c r="Q18" s="122">
        <v>160</v>
      </c>
      <c r="R18" s="122">
        <v>65</v>
      </c>
      <c r="S18" s="122">
        <v>32</v>
      </c>
      <c r="T18" s="122">
        <f t="shared" ref="T18" si="12">IF(Q18&gt;0,(R18*100/Q18),0)</f>
        <v>40.625</v>
      </c>
      <c r="U18" s="122">
        <f t="shared" ref="U18" si="13">IF(Q18&gt;0,(S18*100/Q18),0)</f>
        <v>20</v>
      </c>
      <c r="AA18" s="122">
        <v>20</v>
      </c>
      <c r="AB18" s="122" t="s">
        <v>140</v>
      </c>
      <c r="AC18" s="199"/>
      <c r="AD18" s="199">
        <f t="shared" si="1"/>
        <v>0</v>
      </c>
      <c r="AE18" s="199">
        <f t="shared" si="2"/>
        <v>0</v>
      </c>
    </row>
    <row r="19" spans="1:31" ht="46.5" customHeight="1" thickTop="1" x14ac:dyDescent="0.25">
      <c r="A19" s="308" t="s">
        <v>110</v>
      </c>
      <c r="B19" s="309"/>
      <c r="C19" s="309"/>
      <c r="D19" s="309"/>
      <c r="E19" s="309"/>
      <c r="F19" s="309"/>
      <c r="G19" s="309"/>
      <c r="H19" s="309"/>
      <c r="I19" s="309"/>
      <c r="J19" s="309"/>
      <c r="K19" s="309"/>
      <c r="L19" s="309"/>
      <c r="M19" s="310"/>
      <c r="O19" s="179"/>
      <c r="P19" s="179"/>
      <c r="AC19" s="122" t="s">
        <v>144</v>
      </c>
      <c r="AE19" s="199">
        <f>SUM(AE6:AE18)</f>
        <v>0</v>
      </c>
    </row>
    <row r="20" spans="1:31" ht="16.5" customHeight="1" thickBot="1" x14ac:dyDescent="0.3">
      <c r="A20" s="314" t="s">
        <v>7</v>
      </c>
      <c r="B20" s="315"/>
      <c r="C20" s="315"/>
      <c r="D20" s="315"/>
      <c r="E20" s="315"/>
      <c r="F20" s="315"/>
      <c r="G20" s="315"/>
      <c r="H20" s="315"/>
      <c r="I20" s="315"/>
      <c r="J20" s="315"/>
      <c r="K20" s="315"/>
      <c r="L20" s="315"/>
      <c r="M20" s="316"/>
    </row>
    <row r="21" spans="1:31" ht="35.25" customHeight="1" thickTop="1" x14ac:dyDescent="0.25">
      <c r="A21" s="272" t="s">
        <v>111</v>
      </c>
      <c r="B21" s="273"/>
      <c r="C21" s="274"/>
      <c r="D21" s="275" t="s">
        <v>127</v>
      </c>
      <c r="E21" s="276"/>
      <c r="F21" s="276"/>
      <c r="G21" s="276"/>
      <c r="H21" s="276"/>
      <c r="I21" s="276"/>
      <c r="J21" s="276"/>
      <c r="K21" s="276"/>
      <c r="L21" s="276"/>
      <c r="M21" s="277"/>
    </row>
    <row r="22" spans="1:31" ht="14.25" customHeight="1" x14ac:dyDescent="0.25">
      <c r="A22" s="282" t="s">
        <v>12</v>
      </c>
      <c r="B22" s="283"/>
      <c r="C22" s="180" t="s">
        <v>16</v>
      </c>
      <c r="D22" s="286" t="s">
        <v>123</v>
      </c>
      <c r="E22" s="287"/>
      <c r="F22" s="181">
        <f>K6+K8+K9</f>
        <v>2.418181818181818</v>
      </c>
      <c r="G22" s="182" t="s">
        <v>120</v>
      </c>
      <c r="H22" s="183"/>
      <c r="I22" s="184"/>
      <c r="J22" s="259">
        <f>K13</f>
        <v>0.22648083623693382</v>
      </c>
      <c r="K22" s="260"/>
      <c r="L22" s="261"/>
      <c r="M22" s="185"/>
    </row>
    <row r="23" spans="1:31" ht="14.25" customHeight="1" x14ac:dyDescent="0.25">
      <c r="A23" s="284" t="s">
        <v>13</v>
      </c>
      <c r="B23" s="285"/>
      <c r="C23" s="180" t="s">
        <v>66</v>
      </c>
      <c r="D23" s="288" t="s">
        <v>121</v>
      </c>
      <c r="E23" s="289"/>
      <c r="F23" s="186">
        <f>M8+M10+M12+M13+M15+M17+M18</f>
        <v>2.4523471037150566</v>
      </c>
      <c r="G23" s="182" t="s">
        <v>67</v>
      </c>
      <c r="H23" s="183"/>
      <c r="I23" s="187" t="s">
        <v>119</v>
      </c>
      <c r="J23" s="259">
        <f>K14</f>
        <v>3.1884057971014491E-2</v>
      </c>
      <c r="K23" s="260"/>
      <c r="L23" s="261"/>
      <c r="M23" s="185"/>
    </row>
    <row r="24" spans="1:31" ht="14.25" customHeight="1" x14ac:dyDescent="0.25">
      <c r="A24" s="284" t="s">
        <v>14</v>
      </c>
      <c r="B24" s="285"/>
      <c r="C24" s="180" t="s">
        <v>17</v>
      </c>
      <c r="D24" s="288" t="s">
        <v>122</v>
      </c>
      <c r="E24" s="289"/>
      <c r="F24" s="186">
        <f>M9</f>
        <v>0.93939393939393934</v>
      </c>
      <c r="G24" s="293" t="s">
        <v>116</v>
      </c>
      <c r="H24" s="294"/>
      <c r="I24" s="295"/>
      <c r="J24" s="259">
        <f>K15</f>
        <v>0.10927152317880795</v>
      </c>
      <c r="K24" s="260"/>
      <c r="L24" s="261"/>
      <c r="M24" s="185"/>
    </row>
    <row r="25" spans="1:31" ht="14.25" customHeight="1" x14ac:dyDescent="0.25">
      <c r="A25" s="282" t="s">
        <v>15</v>
      </c>
      <c r="B25" s="283"/>
      <c r="C25" s="180"/>
      <c r="D25" s="288" t="s">
        <v>124</v>
      </c>
      <c r="E25" s="290"/>
      <c r="F25" s="186">
        <f>K10</f>
        <v>2.2413793103448278</v>
      </c>
      <c r="G25" s="296" t="s">
        <v>117</v>
      </c>
      <c r="H25" s="296"/>
      <c r="I25" s="296"/>
      <c r="J25" s="259">
        <f>K16</f>
        <v>1.1900826446280993E-2</v>
      </c>
      <c r="K25" s="260"/>
      <c r="L25" s="261"/>
      <c r="M25" s="185"/>
    </row>
    <row r="26" spans="1:31" ht="14.25" customHeight="1" thickBot="1" x14ac:dyDescent="0.3">
      <c r="A26" s="188"/>
      <c r="B26" s="189"/>
      <c r="C26" s="190"/>
      <c r="D26" s="191" t="s">
        <v>125</v>
      </c>
      <c r="E26" s="192"/>
      <c r="F26" s="193">
        <f>K12</f>
        <v>0.29268292682926828</v>
      </c>
      <c r="G26" s="291" t="s">
        <v>118</v>
      </c>
      <c r="H26" s="291"/>
      <c r="I26" s="291"/>
      <c r="J26" s="263">
        <f>K17</f>
        <v>0.40287769784172661</v>
      </c>
      <c r="K26" s="264"/>
      <c r="L26" s="265"/>
      <c r="M26" s="194"/>
    </row>
    <row r="27" spans="1:31" ht="23.25" customHeight="1" thickTop="1" thickBot="1" x14ac:dyDescent="0.3">
      <c r="A27" s="278" t="s">
        <v>126</v>
      </c>
      <c r="B27" s="279"/>
      <c r="C27" s="279"/>
      <c r="D27" s="279"/>
      <c r="E27" s="279"/>
      <c r="F27" s="279"/>
      <c r="G27" s="279"/>
      <c r="H27" s="279"/>
      <c r="I27" s="279"/>
      <c r="J27" s="280"/>
      <c r="K27" s="280"/>
      <c r="L27" s="280"/>
      <c r="M27" s="281"/>
    </row>
    <row r="28" spans="1:31" ht="5.25" customHeight="1" thickTop="1" x14ac:dyDescent="0.25"/>
  </sheetData>
  <mergeCells count="31">
    <mergeCell ref="O2:P5"/>
    <mergeCell ref="G24:I24"/>
    <mergeCell ref="G25:I25"/>
    <mergeCell ref="A2:M2"/>
    <mergeCell ref="A3:M3"/>
    <mergeCell ref="B6:B8"/>
    <mergeCell ref="G5:H5"/>
    <mergeCell ref="A19:M19"/>
    <mergeCell ref="A6:A8"/>
    <mergeCell ref="J24:L24"/>
    <mergeCell ref="J25:L25"/>
    <mergeCell ref="A20:M20"/>
    <mergeCell ref="A27:M27"/>
    <mergeCell ref="A22:B22"/>
    <mergeCell ref="A23:B23"/>
    <mergeCell ref="A24:B24"/>
    <mergeCell ref="A25:B25"/>
    <mergeCell ref="D22:E22"/>
    <mergeCell ref="D23:E23"/>
    <mergeCell ref="D24:E24"/>
    <mergeCell ref="D25:E25"/>
    <mergeCell ref="G26:I26"/>
    <mergeCell ref="I1:K1"/>
    <mergeCell ref="J22:L22"/>
    <mergeCell ref="J23:L23"/>
    <mergeCell ref="C1:H1"/>
    <mergeCell ref="J26:L26"/>
    <mergeCell ref="A4:M4"/>
    <mergeCell ref="J5:M5"/>
    <mergeCell ref="A21:C21"/>
    <mergeCell ref="D21:M21"/>
  </mergeCells>
  <hyperlinks>
    <hyperlink ref="V3" r:id="rId1"/>
    <hyperlink ref="AC3" r:id="rId2"/>
  </hyperlinks>
  <printOptions horizontalCentered="1"/>
  <pageMargins left="0.43307086614173229" right="0.43307086614173229" top="0.39370078740157483" bottom="0.19685039370078741" header="0.31496062992125984" footer="0.31496062992125984"/>
  <pageSetup paperSize="9" orientation="landscape" r:id="rId3"/>
  <legacy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2</vt:i4>
      </vt:variant>
    </vt:vector>
  </HeadingPairs>
  <TitlesOfParts>
    <vt:vector size="2" baseType="lpstr">
      <vt:lpstr>Korumalı Sayfa</vt:lpstr>
      <vt:lpstr>Korumasız Sayfa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2006-09-26T09:04:32Z</dcterms:created>
  <dcterms:modified xsi:type="dcterms:W3CDTF">2022-01-12T06:49:48Z</dcterms:modified>
</cp:coreProperties>
</file>